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416" windowWidth="12120" windowHeight="9120" activeTab="1"/>
  </bookViews>
  <sheets>
    <sheet name="Лист1" sheetId="1" r:id="rId1"/>
    <sheet name="Лист3" sheetId="2" r:id="rId2"/>
  </sheets>
  <definedNames>
    <definedName name="_xlnm.Print_Area" localSheetId="0">'Лист1'!$A$1:$BC$39</definedName>
    <definedName name="_xlnm.Print_Area" localSheetId="1">'Лист3'!$A$1:$P$55</definedName>
  </definedNames>
  <calcPr fullCalcOnLoad="1"/>
</workbook>
</file>

<file path=xl/sharedStrings.xml><?xml version="1.0" encoding="utf-8"?>
<sst xmlns="http://schemas.openxmlformats.org/spreadsheetml/2006/main" count="185" uniqueCount="151">
  <si>
    <t>ЗАТВЕРДЖУЮ</t>
  </si>
  <si>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</si>
  <si>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</si>
  <si>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</si>
  <si>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</si>
  <si>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</si>
  <si>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</si>
  <si>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</si>
  <si>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</si>
  <si>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</si>
  <si>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</si>
  <si>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</si>
  <si>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</si>
  <si>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</si>
  <si>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</si>
  <si>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</si>
  <si>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Д</t>
  </si>
  <si>
    <t>Теоретичне навчання</t>
  </si>
  <si>
    <t>Екзаменаційна сесія</t>
  </si>
  <si>
    <t>Практика</t>
  </si>
  <si>
    <t>Переддипломна</t>
  </si>
  <si>
    <t>Липень</t>
  </si>
  <si>
    <t>Триместр</t>
  </si>
  <si>
    <t>Міністерство освіти і науки України</t>
  </si>
  <si>
    <t xml:space="preserve">НАВЧАЛЬНИЙ ПЛАН </t>
  </si>
  <si>
    <t>На основі ОПП підготовки бакалавра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</si>
  <si>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</si>
  <si>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t>Виконання дипломн. проекту</t>
  </si>
  <si>
    <t>Держ. атест.</t>
  </si>
  <si>
    <t>Усього</t>
  </si>
  <si>
    <t>Назва
 практики</t>
  </si>
  <si>
    <t>Тижні</t>
  </si>
  <si>
    <t>Назва навчальної дисципліни</t>
  </si>
  <si>
    <r>
      <t>_________(</t>
    </r>
    <r>
      <rPr>
        <u val="single"/>
        <sz val="20"/>
        <rFont val="Times New Roman"/>
        <family val="1"/>
      </rPr>
      <t>Ковальов В.Д.)</t>
    </r>
    <r>
      <rPr>
        <sz val="20"/>
        <rFont val="Times New Roman"/>
        <family val="1"/>
      </rPr>
      <t>___</t>
    </r>
  </si>
  <si>
    <t>"___" ____________ 2016 р.</t>
  </si>
  <si>
    <t xml:space="preserve">V. План навчального процесу на 2016/2017 навчальний рік      </t>
  </si>
  <si>
    <t>№ п/п</t>
  </si>
  <si>
    <t>НАЗВА НАВЧАЛЬНОЇ ДИСЦИПЛІНИ</t>
  </si>
  <si>
    <t>Розподіл за триместрами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</si>
  <si>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</si>
  <si>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</si>
  <si>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</si>
  <si>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</si>
  <si>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</si>
  <si>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</si>
  <si>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</si>
  <si>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</si>
  <si>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</si>
  <si>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</si>
  <si>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</si>
  <si>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</si>
  <si>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</si>
  <si>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</si>
  <si>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</si>
  <si>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</si>
  <si>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</si>
  <si>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</si>
  <si>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</si>
  <si>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1. ОБОВ'ЯЗКОВІ НАВЧАЛЬНІ ДИСЦИПЛІНИ</t>
  </si>
  <si>
    <t>1.3 Дисципліни професійної підготовки</t>
  </si>
  <si>
    <t>Охорона праці в галузі та цивільний захист</t>
  </si>
  <si>
    <t>Охорона праці в галузі</t>
  </si>
  <si>
    <t>Цивільний захист</t>
  </si>
  <si>
    <t>Разом п.1.2</t>
  </si>
  <si>
    <t>Разом п.1</t>
  </si>
  <si>
    <t>2.ДИСЦИПЛІНИ ВІЛЬНОГО ВИБОРА</t>
  </si>
  <si>
    <t>2.3 Дисципліни професійної підготовки</t>
  </si>
  <si>
    <t>Разом п. 2.3</t>
  </si>
  <si>
    <t>3. Практична підготовка</t>
  </si>
  <si>
    <t>3.3</t>
  </si>
  <si>
    <t>Переддипломна практика</t>
  </si>
  <si>
    <t>3.4</t>
  </si>
  <si>
    <t>Разом п. 3</t>
  </si>
  <si>
    <t>4. Державна атестація</t>
  </si>
  <si>
    <t>4.1</t>
  </si>
  <si>
    <t>ЗАГАЛЬНА КІЛЬКІСТЬ (1 траекторія)</t>
  </si>
  <si>
    <t>ЗАГАЛЬНА КІЛЬКІСТЬ (2 траекторія)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</si>
  <si>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</si>
  <si>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</si>
  <si>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</si>
  <si>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</si>
  <si>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 xml:space="preserve">Зав. кафедри </t>
  </si>
  <si>
    <t xml:space="preserve">Декан факультету </t>
  </si>
  <si>
    <t>1.2.1</t>
  </si>
  <si>
    <t>1.2.2.1</t>
  </si>
  <si>
    <t>1.2.2.2</t>
  </si>
  <si>
    <t>1.3.1</t>
  </si>
  <si>
    <t>Разом п.1.3</t>
  </si>
  <si>
    <r>
      <t xml:space="preserve">галузь знань: </t>
    </r>
    <r>
      <rPr>
        <b/>
        <sz val="20"/>
        <rFont val="Times New Roman"/>
        <family val="1"/>
      </rPr>
      <t>07 Управління та  адміністрування</t>
    </r>
  </si>
  <si>
    <t xml:space="preserve">       І . ГРАФІК НАВЧАЛЬНОГО ПРОЦЕСУ</t>
  </si>
  <si>
    <t>Фінансовий менеджмент</t>
  </si>
  <si>
    <t>Фінансовий менеджмент (курсова робота)</t>
  </si>
  <si>
    <t>Ринок фінансових послуг</t>
  </si>
  <si>
    <t xml:space="preserve">Податковий менеджмент </t>
  </si>
  <si>
    <t>Разом п. 2</t>
  </si>
  <si>
    <t>Фінансова санація та банкрутство підприємств</t>
  </si>
  <si>
    <t>Антикризове фінансове управління на підприємстві (Ф)</t>
  </si>
  <si>
    <t>Управлінські комп'ютерні системи обробки фінансово-облікової інформації (Project Expert 7 Tutorial) (Ф)</t>
  </si>
  <si>
    <t>Фінансовий менеджмент у малому бізнесі (Ф)</t>
  </si>
  <si>
    <t>2.3.1</t>
  </si>
  <si>
    <t>2.3.2</t>
  </si>
  <si>
    <t>Аналіз інвестиційних проектів і інвестиційне кредитування (Ф)</t>
  </si>
  <si>
    <t>С.Я. Єлецьких</t>
  </si>
  <si>
    <t>Є.В. Мироненко</t>
  </si>
  <si>
    <t>Срок навчання - 1 рік</t>
  </si>
  <si>
    <r>
      <t xml:space="preserve">підготовки:   </t>
    </r>
    <r>
      <rPr>
        <b/>
        <sz val="20"/>
        <rFont val="Times New Roman"/>
        <family val="1"/>
      </rPr>
      <t>спеціліста</t>
    </r>
  </si>
  <si>
    <t>-</t>
  </si>
  <si>
    <t>Дипломне проектування</t>
  </si>
  <si>
    <t>Захист дипломної роботи</t>
  </si>
  <si>
    <t>1.3.1.1</t>
  </si>
  <si>
    <t>1.3.1.2</t>
  </si>
  <si>
    <t xml:space="preserve">1.3.2 </t>
  </si>
  <si>
    <t>Бюджетний менеджмент</t>
  </si>
  <si>
    <t>1.3.4</t>
  </si>
  <si>
    <t>1.3.5</t>
  </si>
  <si>
    <t>1.3.6</t>
  </si>
  <si>
    <t>1.3.6.1</t>
  </si>
  <si>
    <t>1.3.6.2</t>
  </si>
  <si>
    <t>Фінансова санація та банкрутство підприємств (курсова робота)</t>
  </si>
  <si>
    <t>Виконання дипломної роботи</t>
  </si>
  <si>
    <t>Фінансовий менеджмент в банках (Ф)</t>
  </si>
  <si>
    <t>Бюджетування і контролінг (Ф)</t>
  </si>
  <si>
    <t>2.3.3</t>
  </si>
  <si>
    <t>2.3.4</t>
  </si>
  <si>
    <t>2.3.5</t>
  </si>
  <si>
    <t>2.3.6</t>
  </si>
  <si>
    <t>4/0</t>
  </si>
  <si>
    <t>Разом з підготовки спеціаліста:</t>
  </si>
  <si>
    <t>I</t>
  </si>
  <si>
    <t>Н</t>
  </si>
  <si>
    <t xml:space="preserve"> /С</t>
  </si>
  <si>
    <t>П</t>
  </si>
  <si>
    <t>ЗД</t>
  </si>
  <si>
    <t>С/Н</t>
  </si>
  <si>
    <t xml:space="preserve">Позначення: Н – настановна сесія; С – екзаменаційна сесія; П – практика; Д– дипломне проектування; ЗД – захист дипломного проекту </t>
  </si>
  <si>
    <t>Настановна    сесія</t>
  </si>
  <si>
    <t>Форма державної атестації (екзамен, дипломна робота)</t>
  </si>
  <si>
    <t>Всього</t>
  </si>
  <si>
    <t>Н/</t>
  </si>
  <si>
    <r>
      <t xml:space="preserve">форма навчання:    </t>
    </r>
    <r>
      <rPr>
        <b/>
        <sz val="20"/>
        <rFont val="Times New Roman"/>
        <family val="1"/>
      </rPr>
      <t xml:space="preserve">заочна </t>
    </r>
  </si>
  <si>
    <t>Кваліфікація:  відповідальний працівник банку</t>
  </si>
  <si>
    <t>1.1 Дисципліни природничо-наукової (фундаментальної ) підготовки</t>
  </si>
  <si>
    <t>0/0</t>
  </si>
  <si>
    <t>3</t>
  </si>
  <si>
    <t>4/2</t>
  </si>
  <si>
    <t>12/6</t>
  </si>
  <si>
    <t>16/4</t>
  </si>
  <si>
    <t>12/0</t>
  </si>
  <si>
    <t>28/6</t>
  </si>
  <si>
    <t>28/4</t>
  </si>
  <si>
    <r>
      <t xml:space="preserve">спеціальність:  </t>
    </r>
    <r>
      <rPr>
        <b/>
        <sz val="20"/>
        <rFont val="Times New Roman"/>
        <family val="1"/>
      </rPr>
      <t xml:space="preserve"> 072 Фінанси, банківська справа і страхування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</si>
</sst>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0.0"/>
    <numFmt numFmtId="182" formatCode="#,##0;\-* #,##0_-;\ &quot;&quot;_-;_-@_-"/>
    <numFmt numFmtId="183" formatCode="#,##0.0_-;\-* #,##0.0_-;\ &quot;&quot;_-;_-@_-"/>
    <numFmt numFmtId="184" formatCode="#,##0_ ;\-#,##0\ "/>
    <numFmt numFmtId="185" formatCode="#,##0.0_ ;\-#,##0.0\ "/>
    <numFmt numFmtId="186" formatCode="#,##0.00_ ;\-#,##0.00\ "/>
    <numFmt numFmtId="187" formatCode="#,##0;\-* #,##0_-;\ _-;_-@_-"/>
    <numFmt numFmtId="188" formatCode="#,##0_-;\-* #,##0_-;\ _-;_-@_-"/>
    <numFmt numFmtId="189" formatCode="#,##0.0;\-* #,##0.0_-;\ &quot;&quot;_-;_-@_-"/>
    <numFmt numFmtId="190" formatCode="#,##0.0;\-* #,##0.0_-;\ 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79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Times New Roman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 Cyr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20"/>
      <color theme="1"/>
      <name val="Times New Roman"/>
      <family val="1"/>
    </font>
    <font>
      <sz val="20"/>
      <color theme="1"/>
      <name val="Arial Cyr"/>
      <family val="2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rgb="FF000000"/>
      </right>
      <top style="thin">
        <color rgb="FF000000"/>
      </top>
      <bottom style="medium"/>
    </border>
    <border>
      <left>
        <color rgb="FF000000"/>
      </left>
      <right>
        <color rgb="FF000000"/>
      </right>
      <top style="thin">
        <color rgb="FF000000"/>
      </top>
      <bottom style="medium"/>
    </border>
    <border>
      <left style="medium"/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rgb="FF000000"/>
      </right>
      <top style="medium"/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41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2" fillId="0" borderId="0" xfId="53" applyFont="1">
      <alignment/>
      <protection/>
    </xf>
    <xf numFmtId="0" fontId="18" fillId="0" borderId="0" xfId="53" applyFont="1">
      <alignment/>
      <protection/>
    </xf>
    <xf numFmtId="0" fontId="14" fillId="0" borderId="0" xfId="53" applyFont="1">
      <alignment/>
      <protection/>
    </xf>
    <xf numFmtId="0" fontId="18" fillId="0" borderId="0" xfId="0" applyFont="1" applyAlignment="1">
      <alignment/>
    </xf>
    <xf numFmtId="187" fontId="3" fillId="0" borderId="10" xfId="0" applyNumberFormat="1" applyFont="1" applyFill="1" applyBorder="1" applyAlignment="1" applyProtection="1">
      <alignment horizontal="center" vertical="center"/>
      <protection/>
    </xf>
    <xf numFmtId="187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87" fontId="25" fillId="0" borderId="14" xfId="0" applyNumberFormat="1" applyFont="1" applyFill="1" applyBorder="1" applyAlignment="1" applyProtection="1">
      <alignment horizontal="center" vertical="center"/>
      <protection/>
    </xf>
    <xf numFmtId="187" fontId="25" fillId="0" borderId="15" xfId="0" applyNumberFormat="1" applyFont="1" applyFill="1" applyBorder="1" applyAlignment="1" applyProtection="1">
      <alignment horizontal="center" vertical="center"/>
      <protection/>
    </xf>
    <xf numFmtId="187" fontId="25" fillId="0" borderId="16" xfId="0" applyNumberFormat="1" applyFont="1" applyFill="1" applyBorder="1" applyAlignment="1" applyProtection="1">
      <alignment horizontal="center" vertical="center"/>
      <protection/>
    </xf>
    <xf numFmtId="187" fontId="5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81" fontId="5" fillId="0" borderId="2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73" fillId="0" borderId="21" xfId="0" applyNumberFormat="1" applyFont="1" applyFill="1" applyBorder="1" applyAlignment="1" applyProtection="1">
      <alignment horizontal="center" vertical="center"/>
      <protection/>
    </xf>
    <xf numFmtId="0" fontId="73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87" fontId="25" fillId="0" borderId="25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81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73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vertical="center" wrapText="1"/>
    </xf>
    <xf numFmtId="0" fontId="74" fillId="0" borderId="13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188" fontId="3" fillId="0" borderId="13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top" wrapText="1"/>
    </xf>
    <xf numFmtId="1" fontId="75" fillId="0" borderId="1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87" fontId="3" fillId="0" borderId="13" xfId="0" applyNumberFormat="1" applyFont="1" applyFill="1" applyBorder="1" applyAlignment="1">
      <alignment horizontal="center" vertical="center" wrapText="1"/>
    </xf>
    <xf numFmtId="187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90" fontId="5" fillId="0" borderId="3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21" fillId="0" borderId="0" xfId="0" applyFont="1" applyAlignment="1">
      <alignment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80" fontId="3" fillId="32" borderId="10" xfId="0" applyNumberFormat="1" applyFont="1" applyFill="1" applyBorder="1" applyAlignment="1">
      <alignment vertical="center"/>
    </xf>
    <xf numFmtId="0" fontId="3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6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181" fontId="5" fillId="33" borderId="15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1" fontId="5" fillId="32" borderId="24" xfId="0" applyNumberFormat="1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2" fontId="5" fillId="32" borderId="0" xfId="0" applyNumberFormat="1" applyFont="1" applyFill="1" applyBorder="1" applyAlignment="1">
      <alignment horizontal="center" vertical="center" wrapText="1"/>
    </xf>
    <xf numFmtId="181" fontId="5" fillId="32" borderId="10" xfId="0" applyNumberFormat="1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54" applyFont="1">
      <alignment/>
      <protection/>
    </xf>
    <xf numFmtId="0" fontId="3" fillId="0" borderId="0" xfId="54" applyFont="1" applyBorder="1">
      <alignment/>
      <protection/>
    </xf>
    <xf numFmtId="0" fontId="4" fillId="0" borderId="0" xfId="53" applyFont="1">
      <alignment/>
      <protection/>
    </xf>
    <xf numFmtId="0" fontId="30" fillId="0" borderId="0" xfId="53" applyFont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/>
    </xf>
    <xf numFmtId="185" fontId="5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4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9" fontId="5" fillId="32" borderId="44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89" fontId="5" fillId="32" borderId="46" xfId="0" applyNumberFormat="1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 applyProtection="1">
      <alignment horizontal="center" vertical="center"/>
      <protection/>
    </xf>
    <xf numFmtId="0" fontId="2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5" fillId="0" borderId="49" xfId="0" applyNumberFormat="1" applyFont="1" applyFill="1" applyBorder="1" applyAlignment="1" applyProtection="1">
      <alignment horizontal="center" vertical="center"/>
      <protection/>
    </xf>
    <xf numFmtId="0" fontId="25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189" fontId="3" fillId="32" borderId="42" xfId="0" applyNumberFormat="1" applyFont="1" applyFill="1" applyBorder="1" applyAlignment="1" applyProtection="1">
      <alignment horizontal="center" vertical="center"/>
      <protection/>
    </xf>
    <xf numFmtId="189" fontId="3" fillId="32" borderId="44" xfId="0" applyNumberFormat="1" applyFont="1" applyFill="1" applyBorder="1" applyAlignment="1" applyProtection="1">
      <alignment horizontal="center" vertical="center"/>
      <protection/>
    </xf>
    <xf numFmtId="189" fontId="3" fillId="32" borderId="46" xfId="0" applyNumberFormat="1" applyFont="1" applyFill="1" applyBorder="1" applyAlignment="1" applyProtection="1">
      <alignment horizontal="center" vertical="center"/>
      <protection/>
    </xf>
    <xf numFmtId="189" fontId="3" fillId="32" borderId="48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88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188" fontId="3" fillId="32" borderId="10" xfId="0" applyNumberFormat="1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>
      <alignment/>
    </xf>
    <xf numFmtId="49" fontId="2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181" fontId="5" fillId="0" borderId="37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188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32" borderId="10" xfId="0" applyNumberFormat="1" applyFont="1" applyFill="1" applyBorder="1" applyAlignment="1">
      <alignment horizontal="center" vertical="center" wrapText="1"/>
    </xf>
    <xf numFmtId="181" fontId="3" fillId="32" borderId="10" xfId="0" applyNumberFormat="1" applyFont="1" applyFill="1" applyBorder="1" applyAlignment="1">
      <alignment horizontal="center" vertical="center" wrapText="1"/>
    </xf>
    <xf numFmtId="181" fontId="3" fillId="32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4" fillId="0" borderId="0" xfId="53" applyNumberFormat="1" applyFont="1" applyBorder="1" applyAlignment="1">
      <alignment horizontal="right" vertical="center"/>
      <protection/>
    </xf>
    <xf numFmtId="49" fontId="30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53" applyFont="1" applyBorder="1" applyAlignment="1">
      <alignment horizontal="right" vertical="center"/>
      <protection/>
    </xf>
    <xf numFmtId="180" fontId="3" fillId="32" borderId="10" xfId="0" applyNumberFormat="1" applyFont="1" applyFill="1" applyBorder="1" applyAlignment="1">
      <alignment horizontal="center" vertical="center"/>
    </xf>
    <xf numFmtId="0" fontId="1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0" fillId="0" borderId="4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45" xfId="53" applyFont="1" applyBorder="1" applyAlignment="1">
      <alignment horizontal="center" vertical="center" wrapText="1"/>
      <protection/>
    </xf>
    <xf numFmtId="0" fontId="0" fillId="0" borderId="5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53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55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53" xfId="0" applyFont="1" applyBorder="1" applyAlignment="1">
      <alignment wrapText="1"/>
    </xf>
    <xf numFmtId="0" fontId="30" fillId="0" borderId="35" xfId="0" applyFont="1" applyBorder="1" applyAlignment="1">
      <alignment wrapText="1"/>
    </xf>
    <xf numFmtId="0" fontId="30" fillId="0" borderId="54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55" xfId="0" applyFont="1" applyBorder="1" applyAlignment="1">
      <alignment wrapText="1"/>
    </xf>
    <xf numFmtId="0" fontId="30" fillId="0" borderId="30" xfId="0" applyFont="1" applyBorder="1" applyAlignment="1">
      <alignment wrapText="1"/>
    </xf>
    <xf numFmtId="0" fontId="30" fillId="0" borderId="56" xfId="0" applyFont="1" applyBorder="1" applyAlignment="1">
      <alignment wrapText="1"/>
    </xf>
    <xf numFmtId="0" fontId="30" fillId="0" borderId="43" xfId="0" applyFont="1" applyBorder="1" applyAlignment="1">
      <alignment wrapText="1"/>
    </xf>
    <xf numFmtId="0" fontId="30" fillId="0" borderId="53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49" fontId="1" fillId="0" borderId="10" xfId="53" applyNumberFormat="1" applyFont="1" applyBorder="1" applyAlignment="1" applyProtection="1">
      <alignment horizontal="left" vertical="center" wrapText="1"/>
      <protection locked="0"/>
    </xf>
    <xf numFmtId="0" fontId="3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1" fillId="0" borderId="45" xfId="53" applyFont="1" applyBorder="1" applyAlignment="1">
      <alignment horizontal="center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49" fontId="4" fillId="0" borderId="10" xfId="53" applyNumberFormat="1" applyFont="1" applyBorder="1" applyAlignment="1">
      <alignment horizontal="center" vertical="center" wrapText="1"/>
      <protection/>
    </xf>
    <xf numFmtId="0" fontId="30" fillId="0" borderId="53" xfId="0" applyFont="1" applyBorder="1" applyAlignment="1">
      <alignment vertical="center" wrapText="1"/>
    </xf>
    <xf numFmtId="0" fontId="30" fillId="0" borderId="35" xfId="0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56" xfId="0" applyFont="1" applyBorder="1" applyAlignment="1">
      <alignment vertical="center" wrapText="1"/>
    </xf>
    <xf numFmtId="0" fontId="30" fillId="0" borderId="43" xfId="0" applyFont="1" applyBorder="1" applyAlignment="1">
      <alignment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1" fillId="0" borderId="41" xfId="53" applyNumberFormat="1" applyFont="1" applyBorder="1" applyAlignment="1" applyProtection="1">
      <alignment horizontal="left" vertical="center" wrapText="1"/>
      <protection locked="0"/>
    </xf>
    <xf numFmtId="0" fontId="30" fillId="0" borderId="52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1" fillId="35" borderId="41" xfId="0" applyFont="1" applyFill="1" applyBorder="1" applyAlignment="1">
      <alignment horizontal="center" vertical="center" wrapText="1"/>
    </xf>
    <xf numFmtId="0" fontId="30" fillId="35" borderId="52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1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textRotation="90"/>
    </xf>
    <xf numFmtId="0" fontId="4" fillId="0" borderId="2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49" fontId="25" fillId="0" borderId="25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8" fillId="0" borderId="62" xfId="0" applyFont="1" applyFill="1" applyBorder="1" applyAlignment="1" applyProtection="1">
      <alignment horizontal="right" vertical="center" wrapText="1"/>
      <protection/>
    </xf>
    <xf numFmtId="0" fontId="28" fillId="0" borderId="63" xfId="0" applyFont="1" applyFill="1" applyBorder="1" applyAlignment="1" applyProtection="1">
      <alignment horizontal="right" vertical="center" wrapText="1"/>
      <protection/>
    </xf>
    <xf numFmtId="187" fontId="25" fillId="0" borderId="14" xfId="0" applyNumberFormat="1" applyFont="1" applyFill="1" applyBorder="1" applyAlignment="1" applyProtection="1">
      <alignment horizontal="center" vertical="center" wrapText="1"/>
      <protection/>
    </xf>
    <xf numFmtId="187" fontId="25" fillId="0" borderId="15" xfId="0" applyNumberFormat="1" applyFont="1" applyFill="1" applyBorder="1" applyAlignment="1" applyProtection="1">
      <alignment horizontal="center" vertical="center" wrapText="1"/>
      <protection/>
    </xf>
    <xf numFmtId="187" fontId="25" fillId="0" borderId="22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64" xfId="0" applyFont="1" applyFill="1" applyBorder="1" applyAlignment="1" applyProtection="1">
      <alignment horizontal="right" vertical="center" wrapText="1"/>
      <protection/>
    </xf>
    <xf numFmtId="0" fontId="28" fillId="0" borderId="65" xfId="0" applyFont="1" applyFill="1" applyBorder="1" applyAlignment="1" applyProtection="1">
      <alignment horizontal="right" vertical="center" wrapText="1"/>
      <protection/>
    </xf>
    <xf numFmtId="0" fontId="25" fillId="0" borderId="66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188" fontId="4" fillId="0" borderId="41" xfId="0" applyNumberFormat="1" applyFont="1" applyFill="1" applyBorder="1" applyAlignment="1" applyProtection="1">
      <alignment horizontal="center" vertical="center"/>
      <protection/>
    </xf>
    <xf numFmtId="188" fontId="4" fillId="0" borderId="52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41" xfId="0" applyNumberFormat="1" applyFont="1" applyFill="1" applyBorder="1" applyAlignment="1" applyProtection="1">
      <alignment horizontal="center" vertical="center" wrapText="1"/>
      <protection/>
    </xf>
    <xf numFmtId="188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>
      <alignment horizontal="center"/>
    </xf>
    <xf numFmtId="0" fontId="30" fillId="0" borderId="56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3" fillId="32" borderId="68" xfId="0" applyFont="1" applyFill="1" applyBorder="1" applyAlignment="1">
      <alignment horizontal="center" vertical="center" wrapText="1"/>
    </xf>
    <xf numFmtId="0" fontId="23" fillId="32" borderId="69" xfId="0" applyFont="1" applyFill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23" fillId="32" borderId="71" xfId="0" applyFont="1" applyFill="1" applyBorder="1" applyAlignment="1">
      <alignment horizontal="center" vertical="center" wrapText="1"/>
    </xf>
    <xf numFmtId="0" fontId="23" fillId="32" borderId="72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 applyProtection="1">
      <alignment horizontal="right" vertical="center" wrapText="1"/>
      <protection/>
    </xf>
    <xf numFmtId="0" fontId="26" fillId="0" borderId="56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4" fillId="0" borderId="59" xfId="0" applyFont="1" applyFill="1" applyBorder="1" applyAlignment="1">
      <alignment horizontal="right" vertical="center" wrapText="1"/>
    </xf>
    <xf numFmtId="181" fontId="5" fillId="33" borderId="25" xfId="0" applyNumberFormat="1" applyFont="1" applyFill="1" applyBorder="1" applyAlignment="1">
      <alignment horizontal="center"/>
    </xf>
    <xf numFmtId="0" fontId="0" fillId="32" borderId="59" xfId="0" applyFill="1" applyBorder="1" applyAlignment="1">
      <alignment horizontal="center"/>
    </xf>
    <xf numFmtId="0" fontId="0" fillId="32" borderId="77" xfId="0" applyFill="1" applyBorder="1" applyAlignment="1">
      <alignment horizontal="center"/>
    </xf>
    <xf numFmtId="0" fontId="5" fillId="0" borderId="59" xfId="0" applyFont="1" applyFill="1" applyBorder="1" applyAlignment="1">
      <alignment horizontal="right"/>
    </xf>
    <xf numFmtId="0" fontId="29" fillId="0" borderId="59" xfId="0" applyFont="1" applyFill="1" applyBorder="1" applyAlignment="1">
      <alignment horizontal="right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49" fontId="25" fillId="0" borderId="27" xfId="0" applyNumberFormat="1" applyFont="1" applyFill="1" applyBorder="1" applyAlignment="1" applyProtection="1">
      <alignment horizontal="center" vertical="center"/>
      <protection/>
    </xf>
    <xf numFmtId="49" fontId="25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textRotation="90" wrapText="1"/>
    </xf>
    <xf numFmtId="188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77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іт_ЕП_спец_2013_20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1"/>
  <sheetViews>
    <sheetView view="pageBreakPreview" zoomScale="64" zoomScaleNormal="75" zoomScaleSheetLayoutView="64" zoomScalePageLayoutView="0" workbookViewId="0" topLeftCell="A13">
      <selection activeCell="P10" sqref="P10:AJ10"/>
    </sheetView>
  </sheetViews>
  <sheetFormatPr defaultColWidth="3.25390625" defaultRowHeight="12.75"/>
  <cols>
    <col min="1" max="1" width="5.25390625" style="1" customWidth="1"/>
    <col min="2" max="2" width="3.25390625" style="1" customWidth="1"/>
    <col min="3" max="4" width="4.625" style="1" customWidth="1"/>
    <col min="5" max="5" width="5.375" style="1" customWidth="1"/>
    <col min="6" max="6" width="5.625" style="1" bestFit="1" customWidth="1"/>
    <col min="7" max="7" width="6.875" style="1" customWidth="1"/>
    <col min="8" max="8" width="8.00390625" style="1" customWidth="1"/>
    <col min="9" max="9" width="8.25390625" style="1" customWidth="1"/>
    <col min="10" max="10" width="4.75390625" style="1" customWidth="1"/>
    <col min="11" max="12" width="5.375" style="1" customWidth="1"/>
    <col min="13" max="13" width="6.00390625" style="1" customWidth="1"/>
    <col min="14" max="14" width="4.625" style="1" customWidth="1"/>
    <col min="15" max="15" width="5.625" style="1" customWidth="1"/>
    <col min="16" max="16" width="7.25390625" style="1" customWidth="1"/>
    <col min="17" max="17" width="5.875" style="1" customWidth="1"/>
    <col min="18" max="18" width="4.875" style="1" customWidth="1"/>
    <col min="19" max="19" width="6.375" style="1" customWidth="1"/>
    <col min="20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125" style="1" customWidth="1"/>
    <col min="26" max="26" width="4.25390625" style="1" customWidth="1"/>
    <col min="27" max="29" width="4.875" style="1" customWidth="1"/>
    <col min="30" max="30" width="5.37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6" width="4.75390625" style="1" customWidth="1"/>
    <col min="37" max="37" width="4.875" style="1" customWidth="1"/>
    <col min="38" max="38" width="4.00390625" style="1" customWidth="1"/>
    <col min="39" max="39" width="5.75390625" style="1" customWidth="1"/>
    <col min="40" max="40" width="6.125" style="1" customWidth="1"/>
    <col min="41" max="41" width="6.00390625" style="1" customWidth="1"/>
    <col min="42" max="42" width="4.125" style="1" customWidth="1"/>
    <col min="43" max="44" width="5.375" style="1" customWidth="1"/>
    <col min="45" max="45" width="4.625" style="1" customWidth="1"/>
    <col min="46" max="46" width="4.75390625" style="1" customWidth="1"/>
    <col min="47" max="47" width="4.625" style="1" customWidth="1"/>
    <col min="48" max="48" width="4.125" style="1" customWidth="1"/>
    <col min="49" max="49" width="4.25390625" style="1" customWidth="1"/>
    <col min="50" max="50" width="4.375" style="1" bestFit="1" customWidth="1"/>
    <col min="51" max="51" width="4.25390625" style="1" customWidth="1"/>
    <col min="52" max="52" width="4.75390625" style="1" customWidth="1"/>
    <col min="53" max="53" width="4.25390625" style="1" bestFit="1" customWidth="1"/>
    <col min="54" max="16384" width="3.25390625" style="1" customWidth="1"/>
  </cols>
  <sheetData>
    <row r="1" spans="1:53" ht="25.5" customHeigh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2" t="s">
        <v>23</v>
      </c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</row>
    <row r="2" spans="1:53" ht="24" customHeight="1">
      <c r="A2" s="324" t="s">
        <v>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</row>
    <row r="3" spans="1:53" ht="30.75">
      <c r="A3" s="324" t="s">
        <v>1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5" t="s">
        <v>2</v>
      </c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</row>
    <row r="4" spans="1:53" ht="26.25">
      <c r="A4" s="324" t="s">
        <v>33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412" t="s">
        <v>140</v>
      </c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</row>
    <row r="5" spans="1:53" ht="27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</row>
    <row r="6" spans="1:53" s="2" customFormat="1" ht="18.75" customHeight="1">
      <c r="A6" s="324" t="s">
        <v>34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</row>
    <row r="7" spans="1:53" s="2" customFormat="1" ht="35.25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6" t="s">
        <v>24</v>
      </c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</row>
    <row r="8" spans="16:53" s="2" customFormat="1" ht="25.5">
      <c r="P8" s="328" t="s">
        <v>105</v>
      </c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30"/>
      <c r="AC8" s="330"/>
      <c r="AD8" s="7"/>
      <c r="AE8" s="7"/>
      <c r="AF8" s="7"/>
      <c r="AG8" s="7"/>
      <c r="AH8" s="7"/>
      <c r="AI8" s="7"/>
      <c r="AJ8" s="7"/>
      <c r="AK8" s="7"/>
      <c r="AL8" s="7"/>
      <c r="AM8" s="7"/>
      <c r="AN8" s="331" t="s">
        <v>104</v>
      </c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</row>
    <row r="9" spans="16:53" s="2" customFormat="1" ht="21.75" customHeight="1">
      <c r="P9" s="328" t="s">
        <v>88</v>
      </c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7"/>
      <c r="AM9" s="7"/>
      <c r="AN9" s="336" t="s">
        <v>25</v>
      </c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</row>
    <row r="10" spans="16:53" s="2" customFormat="1" ht="26.25" customHeight="1">
      <c r="P10" s="328" t="s">
        <v>150</v>
      </c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7"/>
      <c r="AL10" s="7"/>
      <c r="AM10" s="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</row>
    <row r="11" spans="16:53" s="2" customFormat="1" ht="9.75" customHeight="1">
      <c r="P11" s="333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34"/>
      <c r="AM11" s="334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7:53" s="2" customFormat="1" ht="49.5" customHeight="1" hidden="1">
      <c r="Q12" s="100"/>
      <c r="R12" s="100"/>
      <c r="S12" s="100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6:53" s="2" customFormat="1" ht="3" customHeight="1">
      <c r="P13" s="99"/>
      <c r="Q13" s="99"/>
      <c r="R13" s="99"/>
      <c r="S13" s="9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99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</row>
    <row r="14" spans="16:53" s="2" customFormat="1" ht="21.75" customHeight="1">
      <c r="P14" s="342" t="s">
        <v>139</v>
      </c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41:53" s="2" customFormat="1" ht="6" customHeight="1"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7" spans="1:53" ht="25.5">
      <c r="A17" s="344" t="s">
        <v>89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</row>
    <row r="18" spans="1:53" ht="18" customHeight="1">
      <c r="A18" s="345" t="s">
        <v>3</v>
      </c>
      <c r="B18" s="320" t="s">
        <v>4</v>
      </c>
      <c r="C18" s="320"/>
      <c r="D18" s="320"/>
      <c r="E18" s="320"/>
      <c r="F18" s="320" t="s">
        <v>5</v>
      </c>
      <c r="G18" s="320"/>
      <c r="H18" s="320"/>
      <c r="I18" s="320"/>
      <c r="J18" s="316" t="s">
        <v>6</v>
      </c>
      <c r="K18" s="317"/>
      <c r="L18" s="317"/>
      <c r="M18" s="318"/>
      <c r="N18" s="316" t="s">
        <v>7</v>
      </c>
      <c r="O18" s="317"/>
      <c r="P18" s="317"/>
      <c r="Q18" s="317"/>
      <c r="R18" s="318"/>
      <c r="S18" s="316" t="s">
        <v>8</v>
      </c>
      <c r="T18" s="319"/>
      <c r="U18" s="319"/>
      <c r="V18" s="319"/>
      <c r="W18" s="318"/>
      <c r="X18" s="320" t="s">
        <v>9</v>
      </c>
      <c r="Y18" s="320"/>
      <c r="Z18" s="320"/>
      <c r="AA18" s="320"/>
      <c r="AB18" s="316" t="s">
        <v>10</v>
      </c>
      <c r="AC18" s="317"/>
      <c r="AD18" s="317"/>
      <c r="AE18" s="318"/>
      <c r="AF18" s="316" t="s">
        <v>11</v>
      </c>
      <c r="AG18" s="317"/>
      <c r="AH18" s="317"/>
      <c r="AI18" s="318"/>
      <c r="AJ18" s="316" t="s">
        <v>12</v>
      </c>
      <c r="AK18" s="317"/>
      <c r="AL18" s="317"/>
      <c r="AM18" s="317"/>
      <c r="AN18" s="318"/>
      <c r="AO18" s="320" t="s">
        <v>13</v>
      </c>
      <c r="AP18" s="320"/>
      <c r="AQ18" s="320"/>
      <c r="AR18" s="320"/>
      <c r="AS18" s="316" t="s">
        <v>21</v>
      </c>
      <c r="AT18" s="319"/>
      <c r="AU18" s="319"/>
      <c r="AV18" s="319"/>
      <c r="AW18" s="318"/>
      <c r="AX18" s="319" t="s">
        <v>14</v>
      </c>
      <c r="AY18" s="317"/>
      <c r="AZ18" s="317"/>
      <c r="BA18" s="318"/>
    </row>
    <row r="19" spans="1:53" s="229" customFormat="1" ht="20.25" customHeight="1">
      <c r="A19" s="345"/>
      <c r="B19" s="228">
        <v>1</v>
      </c>
      <c r="C19" s="228">
        <v>2</v>
      </c>
      <c r="D19" s="228">
        <v>3</v>
      </c>
      <c r="E19" s="228">
        <v>4</v>
      </c>
      <c r="F19" s="228">
        <v>5</v>
      </c>
      <c r="G19" s="228">
        <v>6</v>
      </c>
      <c r="H19" s="228">
        <v>7</v>
      </c>
      <c r="I19" s="228">
        <v>8</v>
      </c>
      <c r="J19" s="228">
        <v>9</v>
      </c>
      <c r="K19" s="228">
        <v>10</v>
      </c>
      <c r="L19" s="228">
        <v>11</v>
      </c>
      <c r="M19" s="228">
        <v>12</v>
      </c>
      <c r="N19" s="228">
        <v>13</v>
      </c>
      <c r="O19" s="228">
        <v>14</v>
      </c>
      <c r="P19" s="228">
        <v>15</v>
      </c>
      <c r="Q19" s="228">
        <v>16</v>
      </c>
      <c r="R19" s="228">
        <v>17</v>
      </c>
      <c r="S19" s="228">
        <v>18</v>
      </c>
      <c r="T19" s="228">
        <v>19</v>
      </c>
      <c r="U19" s="228">
        <v>20</v>
      </c>
      <c r="V19" s="228">
        <v>21</v>
      </c>
      <c r="W19" s="228">
        <v>22</v>
      </c>
      <c r="X19" s="228">
        <v>23</v>
      </c>
      <c r="Y19" s="228">
        <v>24</v>
      </c>
      <c r="Z19" s="228">
        <v>25</v>
      </c>
      <c r="AA19" s="228">
        <v>26</v>
      </c>
      <c r="AB19" s="228">
        <v>27</v>
      </c>
      <c r="AC19" s="228">
        <v>28</v>
      </c>
      <c r="AD19" s="228">
        <v>29</v>
      </c>
      <c r="AE19" s="228">
        <v>30</v>
      </c>
      <c r="AF19" s="228">
        <v>31</v>
      </c>
      <c r="AG19" s="228">
        <v>32</v>
      </c>
      <c r="AH19" s="228">
        <v>33</v>
      </c>
      <c r="AI19" s="228">
        <v>34</v>
      </c>
      <c r="AJ19" s="228">
        <v>35</v>
      </c>
      <c r="AK19" s="228">
        <v>36</v>
      </c>
      <c r="AL19" s="228">
        <v>37</v>
      </c>
      <c r="AM19" s="228">
        <v>38</v>
      </c>
      <c r="AN19" s="228">
        <v>39</v>
      </c>
      <c r="AO19" s="228">
        <v>40</v>
      </c>
      <c r="AP19" s="228">
        <v>41</v>
      </c>
      <c r="AQ19" s="228">
        <v>42</v>
      </c>
      <c r="AR19" s="228">
        <v>43</v>
      </c>
      <c r="AS19" s="228">
        <v>44</v>
      </c>
      <c r="AT19" s="228">
        <v>45</v>
      </c>
      <c r="AU19" s="228">
        <v>46</v>
      </c>
      <c r="AV19" s="228">
        <v>47</v>
      </c>
      <c r="AW19" s="228">
        <v>48</v>
      </c>
      <c r="AX19" s="228">
        <v>49</v>
      </c>
      <c r="AY19" s="228">
        <v>50</v>
      </c>
      <c r="AZ19" s="228">
        <v>51</v>
      </c>
      <c r="BA19" s="228">
        <v>52</v>
      </c>
    </row>
    <row r="20" spans="1:53" ht="19.5" customHeight="1">
      <c r="A20" s="230" t="s">
        <v>128</v>
      </c>
      <c r="B20" s="232" t="s">
        <v>129</v>
      </c>
      <c r="C20" s="235" t="s">
        <v>138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3" t="s">
        <v>15</v>
      </c>
      <c r="R20" s="233" t="s">
        <v>133</v>
      </c>
      <c r="S20" s="233" t="s">
        <v>129</v>
      </c>
      <c r="T20" s="232"/>
      <c r="U20" s="124"/>
      <c r="V20" s="124"/>
      <c r="W20" s="124"/>
      <c r="X20" s="124"/>
      <c r="Y20" s="124"/>
      <c r="Z20" s="231"/>
      <c r="AA20" s="231"/>
      <c r="AB20" s="232" t="s">
        <v>130</v>
      </c>
      <c r="AC20" s="233" t="s">
        <v>15</v>
      </c>
      <c r="AD20" s="232" t="s">
        <v>131</v>
      </c>
      <c r="AE20" s="232" t="s">
        <v>131</v>
      </c>
      <c r="AF20" s="232" t="s">
        <v>131</v>
      </c>
      <c r="AG20" s="233" t="s">
        <v>16</v>
      </c>
      <c r="AH20" s="233" t="s">
        <v>16</v>
      </c>
      <c r="AI20" s="233" t="s">
        <v>16</v>
      </c>
      <c r="AJ20" s="233" t="s">
        <v>16</v>
      </c>
      <c r="AK20" s="233" t="s">
        <v>16</v>
      </c>
      <c r="AL20" s="233" t="s">
        <v>16</v>
      </c>
      <c r="AM20" s="233" t="s">
        <v>16</v>
      </c>
      <c r="AN20" s="233" t="s">
        <v>16</v>
      </c>
      <c r="AO20" s="233" t="s">
        <v>16</v>
      </c>
      <c r="AP20" s="233" t="s">
        <v>16</v>
      </c>
      <c r="AQ20" s="234" t="s">
        <v>132</v>
      </c>
      <c r="AR20" s="234" t="s">
        <v>132</v>
      </c>
      <c r="AS20" s="313" t="s">
        <v>106</v>
      </c>
      <c r="AT20" s="314"/>
      <c r="AU20" s="314"/>
      <c r="AV20" s="314"/>
      <c r="AW20" s="314"/>
      <c r="AX20" s="314"/>
      <c r="AY20" s="314"/>
      <c r="AZ20" s="314"/>
      <c r="BA20" s="315"/>
    </row>
    <row r="21" spans="2:54" s="126" customFormat="1" ht="21" customHeight="1">
      <c r="B21" s="340" t="s">
        <v>134</v>
      </c>
      <c r="C21" s="340"/>
      <c r="D21" s="340"/>
      <c r="E21" s="340"/>
      <c r="F21" s="340"/>
      <c r="G21" s="340"/>
      <c r="H21" s="340"/>
      <c r="I21" s="340"/>
      <c r="J21" s="340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"/>
      <c r="AX21" s="3"/>
      <c r="AY21" s="3"/>
      <c r="AZ21" s="3"/>
      <c r="BA21" s="3"/>
      <c r="BB21" s="1"/>
    </row>
    <row r="22" spans="2:54" s="126" customFormat="1" ht="15.75" customHeight="1">
      <c r="B22" s="11"/>
      <c r="C22" s="11"/>
      <c r="D22" s="11"/>
      <c r="E22" s="11"/>
      <c r="F22" s="11"/>
      <c r="G22" s="11"/>
      <c r="H22" s="11"/>
      <c r="I22" s="11"/>
      <c r="J22" s="11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3"/>
      <c r="AX22" s="3"/>
      <c r="AY22" s="3"/>
      <c r="AZ22" s="3"/>
      <c r="BA22" s="3"/>
      <c r="BB22" s="1"/>
    </row>
    <row r="23" spans="2:54" s="126" customFormat="1" ht="15.75" customHeight="1">
      <c r="B23" s="11"/>
      <c r="C23" s="11"/>
      <c r="D23" s="11"/>
      <c r="E23" s="11"/>
      <c r="F23" s="11"/>
      <c r="G23" s="11"/>
      <c r="H23" s="11"/>
      <c r="I23" s="11"/>
      <c r="J23" s="1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3"/>
      <c r="AX23" s="3"/>
      <c r="AY23" s="3"/>
      <c r="AZ23" s="3"/>
      <c r="BA23" s="3"/>
      <c r="BB23" s="1"/>
    </row>
    <row r="24" spans="2:54" s="125" customFormat="1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3"/>
      <c r="AX24" s="3"/>
      <c r="AY24" s="3"/>
      <c r="AZ24" s="3"/>
      <c r="BA24" s="3"/>
      <c r="BB24" s="1"/>
    </row>
    <row r="25" spans="2:54" s="125" customFormat="1" ht="21.75" customHeight="1">
      <c r="B25" s="12" t="s">
        <v>26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4"/>
      <c r="AY25" s="14"/>
      <c r="AZ25" s="14"/>
      <c r="BA25" s="14"/>
      <c r="BB25" s="15"/>
    </row>
    <row r="26" spans="1:53" ht="19.5" customHeight="1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2"/>
    </row>
    <row r="27" spans="1:53" ht="19.5" customHeight="1">
      <c r="A27" s="293" t="s">
        <v>3</v>
      </c>
      <c r="B27" s="280"/>
      <c r="C27" s="294" t="s">
        <v>17</v>
      </c>
      <c r="D27" s="279"/>
      <c r="E27" s="279"/>
      <c r="F27" s="280"/>
      <c r="G27" s="248" t="s">
        <v>135</v>
      </c>
      <c r="H27" s="279"/>
      <c r="I27" s="280"/>
      <c r="J27" s="248" t="s">
        <v>18</v>
      </c>
      <c r="K27" s="279"/>
      <c r="L27" s="279"/>
      <c r="M27" s="280"/>
      <c r="N27" s="248" t="s">
        <v>19</v>
      </c>
      <c r="O27" s="279"/>
      <c r="P27" s="280"/>
      <c r="Q27" s="248" t="s">
        <v>27</v>
      </c>
      <c r="R27" s="279"/>
      <c r="S27" s="280"/>
      <c r="T27" s="248" t="s">
        <v>28</v>
      </c>
      <c r="U27" s="271"/>
      <c r="V27" s="272"/>
      <c r="W27" s="248" t="s">
        <v>29</v>
      </c>
      <c r="X27" s="279"/>
      <c r="Y27" s="280"/>
      <c r="Z27" s="236"/>
      <c r="AA27" s="297" t="s">
        <v>30</v>
      </c>
      <c r="AB27" s="267"/>
      <c r="AC27" s="267"/>
      <c r="AD27" s="267"/>
      <c r="AE27" s="267"/>
      <c r="AF27" s="248" t="s">
        <v>22</v>
      </c>
      <c r="AG27" s="298"/>
      <c r="AH27" s="299"/>
      <c r="AI27" s="248" t="s">
        <v>31</v>
      </c>
      <c r="AJ27" s="279"/>
      <c r="AK27" s="299"/>
      <c r="AL27" s="237"/>
      <c r="AM27" s="303" t="s">
        <v>32</v>
      </c>
      <c r="AN27" s="249"/>
      <c r="AO27" s="250"/>
      <c r="AP27" s="248" t="s">
        <v>136</v>
      </c>
      <c r="AQ27" s="249"/>
      <c r="AR27" s="249"/>
      <c r="AS27" s="249"/>
      <c r="AT27" s="249"/>
      <c r="AU27" s="249"/>
      <c r="AV27" s="249"/>
      <c r="AW27" s="250"/>
      <c r="AX27" s="248" t="s">
        <v>22</v>
      </c>
      <c r="AY27" s="257"/>
      <c r="AZ27" s="257"/>
      <c r="BA27" s="258"/>
    </row>
    <row r="28" spans="1:53" ht="19.5" customHeight="1">
      <c r="A28" s="281"/>
      <c r="B28" s="283"/>
      <c r="C28" s="281"/>
      <c r="D28" s="282"/>
      <c r="E28" s="282"/>
      <c r="F28" s="283"/>
      <c r="G28" s="281"/>
      <c r="H28" s="282"/>
      <c r="I28" s="283"/>
      <c r="J28" s="281"/>
      <c r="K28" s="282"/>
      <c r="L28" s="282"/>
      <c r="M28" s="283"/>
      <c r="N28" s="281"/>
      <c r="O28" s="282"/>
      <c r="P28" s="283"/>
      <c r="Q28" s="281"/>
      <c r="R28" s="282"/>
      <c r="S28" s="283"/>
      <c r="T28" s="273"/>
      <c r="U28" s="274"/>
      <c r="V28" s="275"/>
      <c r="W28" s="281"/>
      <c r="X28" s="282"/>
      <c r="Y28" s="283"/>
      <c r="Z28" s="236"/>
      <c r="AA28" s="267"/>
      <c r="AB28" s="267"/>
      <c r="AC28" s="267"/>
      <c r="AD28" s="267"/>
      <c r="AE28" s="267"/>
      <c r="AF28" s="300"/>
      <c r="AG28" s="301"/>
      <c r="AH28" s="302"/>
      <c r="AI28" s="284"/>
      <c r="AJ28" s="285"/>
      <c r="AK28" s="302"/>
      <c r="AL28" s="238"/>
      <c r="AM28" s="251"/>
      <c r="AN28" s="252"/>
      <c r="AO28" s="253"/>
      <c r="AP28" s="251"/>
      <c r="AQ28" s="252"/>
      <c r="AR28" s="252"/>
      <c r="AS28" s="252"/>
      <c r="AT28" s="252"/>
      <c r="AU28" s="252"/>
      <c r="AV28" s="252"/>
      <c r="AW28" s="253"/>
      <c r="AX28" s="259"/>
      <c r="AY28" s="260"/>
      <c r="AZ28" s="260"/>
      <c r="BA28" s="261"/>
    </row>
    <row r="29" spans="1:53" ht="19.5" customHeight="1">
      <c r="A29" s="284"/>
      <c r="B29" s="286"/>
      <c r="C29" s="284"/>
      <c r="D29" s="285"/>
      <c r="E29" s="285"/>
      <c r="F29" s="286"/>
      <c r="G29" s="284"/>
      <c r="H29" s="285"/>
      <c r="I29" s="286"/>
      <c r="J29" s="284"/>
      <c r="K29" s="285"/>
      <c r="L29" s="285"/>
      <c r="M29" s="286"/>
      <c r="N29" s="284"/>
      <c r="O29" s="285"/>
      <c r="P29" s="286"/>
      <c r="Q29" s="284"/>
      <c r="R29" s="285"/>
      <c r="S29" s="286"/>
      <c r="T29" s="276"/>
      <c r="U29" s="277"/>
      <c r="V29" s="278"/>
      <c r="W29" s="284"/>
      <c r="X29" s="285"/>
      <c r="Y29" s="286"/>
      <c r="Z29" s="236"/>
      <c r="AA29" s="304" t="s">
        <v>20</v>
      </c>
      <c r="AB29" s="305"/>
      <c r="AC29" s="305"/>
      <c r="AD29" s="305"/>
      <c r="AE29" s="306"/>
      <c r="AF29" s="307">
        <v>3</v>
      </c>
      <c r="AG29" s="308"/>
      <c r="AH29" s="309"/>
      <c r="AI29" s="310">
        <v>3</v>
      </c>
      <c r="AJ29" s="311"/>
      <c r="AK29" s="312"/>
      <c r="AL29" s="238"/>
      <c r="AM29" s="251"/>
      <c r="AN29" s="252"/>
      <c r="AO29" s="253"/>
      <c r="AP29" s="254"/>
      <c r="AQ29" s="255"/>
      <c r="AR29" s="255"/>
      <c r="AS29" s="255"/>
      <c r="AT29" s="255"/>
      <c r="AU29" s="255"/>
      <c r="AV29" s="255"/>
      <c r="AW29" s="256"/>
      <c r="AX29" s="262"/>
      <c r="AY29" s="263"/>
      <c r="AZ29" s="263"/>
      <c r="BA29" s="264"/>
    </row>
    <row r="30" spans="1:53" s="239" customFormat="1" ht="29.25" customHeight="1">
      <c r="A30" s="287">
        <v>6</v>
      </c>
      <c r="B30" s="288"/>
      <c r="C30" s="289">
        <v>22</v>
      </c>
      <c r="D30" s="289"/>
      <c r="E30" s="289"/>
      <c r="F30" s="289"/>
      <c r="G30" s="289">
        <v>3</v>
      </c>
      <c r="H30" s="289"/>
      <c r="I30" s="289"/>
      <c r="J30" s="289">
        <v>3</v>
      </c>
      <c r="K30" s="289"/>
      <c r="L30" s="289"/>
      <c r="M30" s="289"/>
      <c r="N30" s="289">
        <v>3</v>
      </c>
      <c r="O30" s="289"/>
      <c r="P30" s="289"/>
      <c r="Q30" s="289">
        <v>10</v>
      </c>
      <c r="R30" s="289"/>
      <c r="S30" s="289"/>
      <c r="T30" s="245">
        <v>2</v>
      </c>
      <c r="U30" s="246"/>
      <c r="V30" s="247"/>
      <c r="W30" s="245">
        <f>SUM(C30:V30)</f>
        <v>43</v>
      </c>
      <c r="X30" s="246"/>
      <c r="Y30" s="247"/>
      <c r="Z30" s="236"/>
      <c r="AA30" s="290" t="s">
        <v>107</v>
      </c>
      <c r="AB30" s="291"/>
      <c r="AC30" s="291"/>
      <c r="AD30" s="291"/>
      <c r="AE30" s="291"/>
      <c r="AF30" s="265">
        <v>3</v>
      </c>
      <c r="AG30" s="266"/>
      <c r="AH30" s="267"/>
      <c r="AI30" s="265">
        <v>2</v>
      </c>
      <c r="AJ30" s="266"/>
      <c r="AK30" s="267"/>
      <c r="AL30" s="238"/>
      <c r="AM30" s="269" t="s">
        <v>107</v>
      </c>
      <c r="AN30" s="269"/>
      <c r="AO30" s="269"/>
      <c r="AP30" s="242" t="s">
        <v>108</v>
      </c>
      <c r="AQ30" s="243"/>
      <c r="AR30" s="243"/>
      <c r="AS30" s="243"/>
      <c r="AT30" s="243"/>
      <c r="AU30" s="243"/>
      <c r="AV30" s="243"/>
      <c r="AW30" s="243"/>
      <c r="AX30" s="242">
        <v>3</v>
      </c>
      <c r="AY30" s="244"/>
      <c r="AZ30" s="244"/>
      <c r="BA30" s="244"/>
    </row>
    <row r="31" spans="1:53" ht="20.25">
      <c r="A31" s="295" t="s">
        <v>137</v>
      </c>
      <c r="B31" s="296"/>
      <c r="C31" s="289">
        <v>22</v>
      </c>
      <c r="D31" s="289"/>
      <c r="E31" s="289"/>
      <c r="F31" s="289"/>
      <c r="G31" s="289">
        <v>3</v>
      </c>
      <c r="H31" s="289"/>
      <c r="I31" s="289"/>
      <c r="J31" s="289">
        <v>3</v>
      </c>
      <c r="K31" s="289"/>
      <c r="L31" s="289"/>
      <c r="M31" s="289"/>
      <c r="N31" s="289">
        <v>3</v>
      </c>
      <c r="O31" s="289"/>
      <c r="P31" s="289"/>
      <c r="Q31" s="289">
        <v>10</v>
      </c>
      <c r="R31" s="289"/>
      <c r="S31" s="289"/>
      <c r="T31" s="245">
        <v>2</v>
      </c>
      <c r="U31" s="246"/>
      <c r="V31" s="247"/>
      <c r="W31" s="245">
        <f>SUM(C31:V31)</f>
        <v>43</v>
      </c>
      <c r="X31" s="246"/>
      <c r="Y31" s="247"/>
      <c r="Z31" s="236"/>
      <c r="AA31" s="292"/>
      <c r="AB31" s="292"/>
      <c r="AC31" s="292"/>
      <c r="AD31" s="292"/>
      <c r="AE31" s="292"/>
      <c r="AF31" s="268"/>
      <c r="AG31" s="268"/>
      <c r="AH31" s="268"/>
      <c r="AI31" s="268"/>
      <c r="AJ31" s="268"/>
      <c r="AK31" s="268"/>
      <c r="AL31" s="240"/>
      <c r="AM31" s="270"/>
      <c r="AN31" s="270"/>
      <c r="AO31" s="270"/>
      <c r="AP31" s="243"/>
      <c r="AQ31" s="243"/>
      <c r="AR31" s="243"/>
      <c r="AS31" s="243"/>
      <c r="AT31" s="243"/>
      <c r="AU31" s="243"/>
      <c r="AV31" s="243"/>
      <c r="AW31" s="243"/>
      <c r="AX31" s="244"/>
      <c r="AY31" s="244"/>
      <c r="AZ31" s="244"/>
      <c r="BA31" s="244"/>
    </row>
  </sheetData>
  <sheetProtection/>
  <mergeCells count="77">
    <mergeCell ref="B21:AV21"/>
    <mergeCell ref="P14:AM14"/>
    <mergeCell ref="A17:BA17"/>
    <mergeCell ref="A18:A19"/>
    <mergeCell ref="B18:E18"/>
    <mergeCell ref="F18:I18"/>
    <mergeCell ref="J18:M18"/>
    <mergeCell ref="AO18:AR18"/>
    <mergeCell ref="AS18:AW18"/>
    <mergeCell ref="AX18:BA18"/>
    <mergeCell ref="P10:AJ10"/>
    <mergeCell ref="P11:AM11"/>
    <mergeCell ref="AO13:BA13"/>
    <mergeCell ref="P9:AK9"/>
    <mergeCell ref="AN9:BA10"/>
    <mergeCell ref="T12:AM12"/>
    <mergeCell ref="T13:AM13"/>
    <mergeCell ref="A7:O7"/>
    <mergeCell ref="P7:AM7"/>
    <mergeCell ref="P8:AC8"/>
    <mergeCell ref="AN8:BA8"/>
    <mergeCell ref="A4:O4"/>
    <mergeCell ref="AN4:BA7"/>
    <mergeCell ref="A5:O5"/>
    <mergeCell ref="A6:O6"/>
    <mergeCell ref="A1:O1"/>
    <mergeCell ref="P1:AN1"/>
    <mergeCell ref="AO1:BA3"/>
    <mergeCell ref="A2:O2"/>
    <mergeCell ref="A3:O3"/>
    <mergeCell ref="P3:AN3"/>
    <mergeCell ref="AS20:BA20"/>
    <mergeCell ref="N18:R18"/>
    <mergeCell ref="S18:W18"/>
    <mergeCell ref="X18:AA18"/>
    <mergeCell ref="AB18:AE18"/>
    <mergeCell ref="AF18:AI18"/>
    <mergeCell ref="AJ18:AN18"/>
    <mergeCell ref="AA27:AE28"/>
    <mergeCell ref="AF27:AH28"/>
    <mergeCell ref="AI27:AK28"/>
    <mergeCell ref="AM27:AO29"/>
    <mergeCell ref="AA29:AE29"/>
    <mergeCell ref="AF29:AH29"/>
    <mergeCell ref="AI29:AK29"/>
    <mergeCell ref="A31:B31"/>
    <mergeCell ref="C31:F31"/>
    <mergeCell ref="G31:I31"/>
    <mergeCell ref="J31:M31"/>
    <mergeCell ref="N31:P31"/>
    <mergeCell ref="Q31:S31"/>
    <mergeCell ref="A27:B29"/>
    <mergeCell ref="C27:F29"/>
    <mergeCell ref="G27:I29"/>
    <mergeCell ref="J27:M29"/>
    <mergeCell ref="N27:P29"/>
    <mergeCell ref="Q27:S29"/>
    <mergeCell ref="A30:B30"/>
    <mergeCell ref="C30:F30"/>
    <mergeCell ref="G30:I30"/>
    <mergeCell ref="J30:M30"/>
    <mergeCell ref="AA30:AE31"/>
    <mergeCell ref="AF30:AH31"/>
    <mergeCell ref="N30:P30"/>
    <mergeCell ref="Q30:S30"/>
    <mergeCell ref="T30:V30"/>
    <mergeCell ref="W30:Y30"/>
    <mergeCell ref="AP30:AW31"/>
    <mergeCell ref="AX30:BA31"/>
    <mergeCell ref="T31:V31"/>
    <mergeCell ref="W31:Y31"/>
    <mergeCell ref="AP27:AW29"/>
    <mergeCell ref="AX27:BA29"/>
    <mergeCell ref="AI30:AK31"/>
    <mergeCell ref="AM30:AO31"/>
    <mergeCell ref="T27:V29"/>
    <mergeCell ref="W27:Y29"/>
  </mergeCells>
  <printOptions/>
  <pageMargins left="0.56" right="0.36" top="1" bottom="1" header="0.5" footer="0.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view="pageBreakPreview" zoomScale="76" zoomScaleNormal="77" zoomScaleSheetLayoutView="76" zoomScalePageLayoutView="0" workbookViewId="0" topLeftCell="A34">
      <selection activeCell="R53" sqref="R53"/>
    </sheetView>
  </sheetViews>
  <sheetFormatPr defaultColWidth="9.00390625" defaultRowHeight="12.75"/>
  <cols>
    <col min="2" max="2" width="58.00390625" style="0" customWidth="1"/>
    <col min="3" max="3" width="6.75390625" style="0" customWidth="1"/>
    <col min="4" max="4" width="7.25390625" style="0" customWidth="1"/>
    <col min="5" max="5" width="7.75390625" style="0" customWidth="1"/>
    <col min="6" max="6" width="6.75390625" style="0" customWidth="1"/>
    <col min="7" max="7" width="7.25390625" style="0" customWidth="1"/>
    <col min="14" max="14" width="13.75390625" style="0" bestFit="1" customWidth="1"/>
  </cols>
  <sheetData>
    <row r="1" spans="1:19" ht="18.75">
      <c r="A1" s="367" t="s">
        <v>35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55"/>
      <c r="R1" s="55"/>
      <c r="S1" s="55"/>
    </row>
    <row r="2" spans="1:19" ht="39.75" customHeight="1">
      <c r="A2" s="406" t="s">
        <v>36</v>
      </c>
      <c r="B2" s="371" t="s">
        <v>37</v>
      </c>
      <c r="C2" s="407" t="s">
        <v>38</v>
      </c>
      <c r="D2" s="407"/>
      <c r="E2" s="408"/>
      <c r="F2" s="408"/>
      <c r="G2" s="369" t="s">
        <v>39</v>
      </c>
      <c r="H2" s="371" t="s">
        <v>40</v>
      </c>
      <c r="I2" s="371"/>
      <c r="J2" s="371"/>
      <c r="K2" s="371"/>
      <c r="L2" s="371"/>
      <c r="M2" s="370"/>
      <c r="N2" s="372" t="s">
        <v>41</v>
      </c>
      <c r="O2" s="373"/>
      <c r="P2" s="373"/>
      <c r="Q2" s="55"/>
      <c r="R2" s="55"/>
      <c r="S2" s="55"/>
    </row>
    <row r="3" spans="1:19" ht="15.75">
      <c r="A3" s="406"/>
      <c r="B3" s="371"/>
      <c r="C3" s="407"/>
      <c r="D3" s="407"/>
      <c r="E3" s="408"/>
      <c r="F3" s="408"/>
      <c r="G3" s="369"/>
      <c r="H3" s="369" t="s">
        <v>42</v>
      </c>
      <c r="I3" s="389" t="s">
        <v>43</v>
      </c>
      <c r="J3" s="389"/>
      <c r="K3" s="389"/>
      <c r="L3" s="389"/>
      <c r="M3" s="369" t="s">
        <v>44</v>
      </c>
      <c r="N3" s="371" t="s">
        <v>45</v>
      </c>
      <c r="O3" s="370"/>
      <c r="P3" s="370"/>
      <c r="Q3" s="55"/>
      <c r="R3" s="55"/>
      <c r="S3" s="55"/>
    </row>
    <row r="4" spans="1:19" ht="15.75">
      <c r="A4" s="406"/>
      <c r="B4" s="371"/>
      <c r="C4" s="407"/>
      <c r="D4" s="407"/>
      <c r="E4" s="408"/>
      <c r="F4" s="408"/>
      <c r="G4" s="369"/>
      <c r="H4" s="370"/>
      <c r="I4" s="369" t="s">
        <v>46</v>
      </c>
      <c r="J4" s="371" t="s">
        <v>47</v>
      </c>
      <c r="K4" s="370"/>
      <c r="L4" s="370"/>
      <c r="M4" s="370"/>
      <c r="N4" s="389" t="s">
        <v>48</v>
      </c>
      <c r="O4" s="390"/>
      <c r="P4" s="390"/>
      <c r="Q4" s="55"/>
      <c r="R4" s="55"/>
      <c r="S4" s="55"/>
    </row>
    <row r="5" spans="1:19" ht="15.75">
      <c r="A5" s="406"/>
      <c r="B5" s="371"/>
      <c r="C5" s="369" t="s">
        <v>49</v>
      </c>
      <c r="D5" s="369" t="s">
        <v>50</v>
      </c>
      <c r="E5" s="411" t="s">
        <v>51</v>
      </c>
      <c r="F5" s="411"/>
      <c r="G5" s="369"/>
      <c r="H5" s="370"/>
      <c r="I5" s="390"/>
      <c r="J5" s="369" t="s">
        <v>52</v>
      </c>
      <c r="K5" s="369" t="s">
        <v>53</v>
      </c>
      <c r="L5" s="369" t="s">
        <v>54</v>
      </c>
      <c r="M5" s="370"/>
      <c r="N5" s="390"/>
      <c r="O5" s="390"/>
      <c r="P5" s="390"/>
      <c r="Q5" s="55"/>
      <c r="R5" s="55"/>
      <c r="S5" s="55"/>
    </row>
    <row r="6" spans="1:19" ht="15.75">
      <c r="A6" s="406"/>
      <c r="B6" s="371"/>
      <c r="C6" s="369"/>
      <c r="D6" s="369"/>
      <c r="E6" s="411"/>
      <c r="F6" s="411"/>
      <c r="G6" s="369"/>
      <c r="H6" s="370"/>
      <c r="I6" s="390"/>
      <c r="J6" s="369"/>
      <c r="K6" s="369"/>
      <c r="L6" s="369"/>
      <c r="M6" s="370"/>
      <c r="N6" s="16">
        <v>1</v>
      </c>
      <c r="O6" s="16">
        <v>2</v>
      </c>
      <c r="P6" s="16">
        <v>3</v>
      </c>
      <c r="Q6" s="55"/>
      <c r="R6" s="55"/>
      <c r="S6" s="55"/>
    </row>
    <row r="7" spans="1:19" ht="15.75" customHeight="1">
      <c r="A7" s="406"/>
      <c r="B7" s="371"/>
      <c r="C7" s="369"/>
      <c r="D7" s="369"/>
      <c r="E7" s="409" t="s">
        <v>55</v>
      </c>
      <c r="F7" s="410" t="s">
        <v>56</v>
      </c>
      <c r="G7" s="369"/>
      <c r="H7" s="370"/>
      <c r="I7" s="390"/>
      <c r="J7" s="369"/>
      <c r="K7" s="369"/>
      <c r="L7" s="369"/>
      <c r="M7" s="370"/>
      <c r="N7" s="371" t="s">
        <v>57</v>
      </c>
      <c r="O7" s="370"/>
      <c r="P7" s="370"/>
      <c r="Q7" s="55"/>
      <c r="R7" s="55"/>
      <c r="S7" s="55"/>
    </row>
    <row r="8" spans="1:19" ht="33" customHeight="1">
      <c r="A8" s="406"/>
      <c r="B8" s="371"/>
      <c r="C8" s="369"/>
      <c r="D8" s="369"/>
      <c r="E8" s="409"/>
      <c r="F8" s="409"/>
      <c r="G8" s="369"/>
      <c r="H8" s="370"/>
      <c r="I8" s="390"/>
      <c r="J8" s="369"/>
      <c r="K8" s="369"/>
      <c r="L8" s="369"/>
      <c r="M8" s="370"/>
      <c r="N8" s="17">
        <v>15</v>
      </c>
      <c r="O8" s="17">
        <v>9</v>
      </c>
      <c r="P8" s="17">
        <v>9</v>
      </c>
      <c r="Q8" s="55"/>
      <c r="R8" s="55"/>
      <c r="S8" s="55"/>
    </row>
    <row r="9" spans="1:19" ht="16.5" thickBot="1">
      <c r="A9" s="25">
        <v>1</v>
      </c>
      <c r="B9" s="80">
        <v>2</v>
      </c>
      <c r="C9" s="81">
        <v>3</v>
      </c>
      <c r="D9" s="81">
        <v>4</v>
      </c>
      <c r="E9" s="81">
        <v>5</v>
      </c>
      <c r="F9" s="81">
        <v>6</v>
      </c>
      <c r="G9" s="81">
        <v>7</v>
      </c>
      <c r="H9" s="81">
        <v>8</v>
      </c>
      <c r="I9" s="81">
        <v>9</v>
      </c>
      <c r="J9" s="81">
        <v>10</v>
      </c>
      <c r="K9" s="81">
        <v>11</v>
      </c>
      <c r="L9" s="81">
        <v>12</v>
      </c>
      <c r="M9" s="81">
        <v>13</v>
      </c>
      <c r="N9" s="81">
        <v>14</v>
      </c>
      <c r="O9" s="81">
        <v>15</v>
      </c>
      <c r="P9" s="81">
        <v>16</v>
      </c>
      <c r="Q9" s="55"/>
      <c r="R9" s="55"/>
      <c r="S9" s="55"/>
    </row>
    <row r="10" spans="1:20" ht="19.5" thickBot="1">
      <c r="A10" s="348" t="s">
        <v>58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56"/>
      <c r="R10" s="56"/>
      <c r="S10" s="56"/>
      <c r="T10" s="61"/>
    </row>
    <row r="11" spans="1:19" ht="19.5" thickBot="1">
      <c r="A11" s="355" t="s">
        <v>141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7"/>
      <c r="Q11" s="56"/>
      <c r="R11" s="56"/>
      <c r="S11" s="56"/>
    </row>
    <row r="12" spans="1:19" ht="18.75" customHeight="1">
      <c r="A12" s="84" t="s">
        <v>83</v>
      </c>
      <c r="B12" s="87" t="s">
        <v>60</v>
      </c>
      <c r="C12" s="47"/>
      <c r="D12" s="48"/>
      <c r="E12" s="48"/>
      <c r="F12" s="31"/>
      <c r="G12" s="32">
        <f>G13+G14</f>
        <v>3</v>
      </c>
      <c r="H12" s="48">
        <f>G12*30</f>
        <v>90</v>
      </c>
      <c r="I12" s="33"/>
      <c r="J12" s="33"/>
      <c r="K12" s="33"/>
      <c r="L12" s="33"/>
      <c r="M12" s="23"/>
      <c r="N12" s="34"/>
      <c r="O12" s="86"/>
      <c r="P12" s="85"/>
      <c r="Q12" s="56"/>
      <c r="R12" s="56"/>
      <c r="S12" s="56"/>
    </row>
    <row r="13" spans="1:19" ht="18.75" customHeight="1">
      <c r="A13" s="84" t="s">
        <v>84</v>
      </c>
      <c r="B13" s="50" t="s">
        <v>61</v>
      </c>
      <c r="C13" s="37">
        <v>1</v>
      </c>
      <c r="D13" s="22"/>
      <c r="E13" s="22"/>
      <c r="F13" s="35"/>
      <c r="G13" s="36">
        <v>1.5</v>
      </c>
      <c r="H13" s="22">
        <f>G13*30</f>
        <v>45</v>
      </c>
      <c r="I13" s="18">
        <v>4</v>
      </c>
      <c r="J13" s="22">
        <v>4</v>
      </c>
      <c r="K13" s="22"/>
      <c r="L13" s="22"/>
      <c r="M13" s="23">
        <f>H13-I13</f>
        <v>41</v>
      </c>
      <c r="N13" s="37" t="s">
        <v>126</v>
      </c>
      <c r="O13" s="86"/>
      <c r="P13" s="85"/>
      <c r="Q13" s="56"/>
      <c r="R13" s="56"/>
      <c r="S13" s="56"/>
    </row>
    <row r="14" spans="1:19" ht="18.75" customHeight="1" thickBot="1">
      <c r="A14" s="84" t="s">
        <v>85</v>
      </c>
      <c r="B14" s="50" t="s">
        <v>62</v>
      </c>
      <c r="C14" s="37"/>
      <c r="D14" s="22">
        <v>1</v>
      </c>
      <c r="E14" s="22"/>
      <c r="F14" s="38"/>
      <c r="G14" s="51">
        <v>1.5</v>
      </c>
      <c r="H14" s="22">
        <f>G14*30</f>
        <v>45</v>
      </c>
      <c r="I14" s="18"/>
      <c r="J14" s="52"/>
      <c r="K14" s="52"/>
      <c r="L14" s="52"/>
      <c r="M14" s="23">
        <f>H14-I14</f>
        <v>45</v>
      </c>
      <c r="N14" s="37" t="s">
        <v>142</v>
      </c>
      <c r="O14" s="86"/>
      <c r="P14" s="85"/>
      <c r="Q14" s="56"/>
      <c r="R14" s="56"/>
      <c r="S14" s="56"/>
    </row>
    <row r="15" spans="1:19" ht="19.5" thickBot="1">
      <c r="A15" s="59"/>
      <c r="B15" s="26" t="s">
        <v>63</v>
      </c>
      <c r="C15" s="27"/>
      <c r="D15" s="27"/>
      <c r="E15" s="27"/>
      <c r="F15" s="28"/>
      <c r="G15" s="29">
        <f>G12</f>
        <v>3</v>
      </c>
      <c r="H15" s="29">
        <f>H12</f>
        <v>90</v>
      </c>
      <c r="I15" s="29">
        <f>SUM(I12:I14)</f>
        <v>4</v>
      </c>
      <c r="J15" s="29">
        <f>SUM(J12:J14)</f>
        <v>4</v>
      </c>
      <c r="K15" s="29">
        <f>SUM(K12:K14)</f>
        <v>0</v>
      </c>
      <c r="L15" s="29">
        <f>SUM(L12:L14)</f>
        <v>0</v>
      </c>
      <c r="M15" s="29">
        <f>SUM(M12:M14)</f>
        <v>86</v>
      </c>
      <c r="N15" s="29" t="s">
        <v>126</v>
      </c>
      <c r="O15" s="113"/>
      <c r="P15" s="29">
        <f>SUM(P12:P14)</f>
        <v>0</v>
      </c>
      <c r="Q15" s="56"/>
      <c r="R15" s="56"/>
      <c r="S15" s="56"/>
    </row>
    <row r="16" spans="1:20" ht="16.5" thickBot="1">
      <c r="A16" s="350" t="s">
        <v>59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2"/>
      <c r="O16" s="352"/>
      <c r="P16" s="352"/>
      <c r="Q16" s="82"/>
      <c r="R16" s="82"/>
      <c r="S16" s="82"/>
      <c r="T16" s="61"/>
    </row>
    <row r="17" spans="1:16" s="133" customFormat="1" ht="15.75">
      <c r="A17" s="129" t="s">
        <v>86</v>
      </c>
      <c r="B17" s="130" t="s">
        <v>90</v>
      </c>
      <c r="C17" s="131"/>
      <c r="D17" s="131"/>
      <c r="E17" s="131"/>
      <c r="F17" s="131"/>
      <c r="G17" s="132">
        <f>G18+G19</f>
        <v>3.5</v>
      </c>
      <c r="H17" s="132">
        <f>H18+H19</f>
        <v>105</v>
      </c>
      <c r="I17" s="132"/>
      <c r="J17" s="132"/>
      <c r="K17" s="132"/>
      <c r="L17" s="132"/>
      <c r="M17" s="132"/>
      <c r="N17" s="210"/>
      <c r="O17" s="211"/>
      <c r="P17" s="211"/>
    </row>
    <row r="18" spans="1:16" s="143" customFormat="1" ht="15.75">
      <c r="A18" s="134" t="s">
        <v>109</v>
      </c>
      <c r="B18" s="135" t="s">
        <v>90</v>
      </c>
      <c r="C18" s="136">
        <v>1</v>
      </c>
      <c r="D18" s="137"/>
      <c r="E18" s="138"/>
      <c r="F18" s="139"/>
      <c r="G18" s="177">
        <v>2.5</v>
      </c>
      <c r="H18" s="140">
        <f aca="true" t="shared" si="0" ref="H18:H25">G18*30</f>
        <v>75</v>
      </c>
      <c r="I18" s="141">
        <f>J18+L18+K18</f>
        <v>6</v>
      </c>
      <c r="J18" s="141">
        <v>4</v>
      </c>
      <c r="K18" s="141"/>
      <c r="L18" s="141">
        <v>2</v>
      </c>
      <c r="M18" s="142">
        <f aca="true" t="shared" si="1" ref="M18:M24">H18-I18</f>
        <v>69</v>
      </c>
      <c r="N18" s="212" t="s">
        <v>144</v>
      </c>
      <c r="O18" s="213"/>
      <c r="P18" s="214"/>
    </row>
    <row r="19" spans="1:16" s="143" customFormat="1" ht="15.75">
      <c r="A19" s="134" t="s">
        <v>110</v>
      </c>
      <c r="B19" s="135" t="s">
        <v>91</v>
      </c>
      <c r="C19" s="144"/>
      <c r="D19" s="145"/>
      <c r="E19" s="146"/>
      <c r="F19" s="147">
        <v>2</v>
      </c>
      <c r="G19" s="178">
        <v>1</v>
      </c>
      <c r="H19" s="19">
        <f t="shared" si="0"/>
        <v>30</v>
      </c>
      <c r="I19" s="141">
        <v>4</v>
      </c>
      <c r="J19" s="20"/>
      <c r="K19" s="20"/>
      <c r="L19" s="20">
        <v>4</v>
      </c>
      <c r="M19" s="142">
        <f t="shared" si="1"/>
        <v>26</v>
      </c>
      <c r="N19" s="215"/>
      <c r="O19" s="216" t="s">
        <v>126</v>
      </c>
      <c r="P19" s="217"/>
    </row>
    <row r="20" spans="1:16" s="152" customFormat="1" ht="15.75">
      <c r="A20" s="148" t="s">
        <v>111</v>
      </c>
      <c r="B20" s="130" t="s">
        <v>112</v>
      </c>
      <c r="C20" s="149">
        <v>2</v>
      </c>
      <c r="D20" s="88"/>
      <c r="E20" s="43"/>
      <c r="F20" s="150"/>
      <c r="G20" s="153">
        <v>3</v>
      </c>
      <c r="H20" s="88">
        <f t="shared" si="0"/>
        <v>90</v>
      </c>
      <c r="I20" s="44">
        <v>6</v>
      </c>
      <c r="J20" s="43">
        <v>4</v>
      </c>
      <c r="K20" s="43"/>
      <c r="L20" s="43">
        <v>2</v>
      </c>
      <c r="M20" s="151">
        <f t="shared" si="1"/>
        <v>84</v>
      </c>
      <c r="N20" s="218"/>
      <c r="O20" s="148" t="s">
        <v>144</v>
      </c>
      <c r="P20" s="219"/>
    </row>
    <row r="21" spans="1:16" s="152" customFormat="1" ht="15.75">
      <c r="A21" s="129" t="s">
        <v>113</v>
      </c>
      <c r="B21" s="130" t="s">
        <v>93</v>
      </c>
      <c r="C21" s="149">
        <v>2</v>
      </c>
      <c r="D21" s="154"/>
      <c r="E21" s="155"/>
      <c r="F21" s="150"/>
      <c r="G21" s="153">
        <v>3</v>
      </c>
      <c r="H21" s="123">
        <f t="shared" si="0"/>
        <v>90</v>
      </c>
      <c r="I21" s="101">
        <v>6</v>
      </c>
      <c r="J21" s="104">
        <v>4</v>
      </c>
      <c r="K21" s="104"/>
      <c r="L21" s="104">
        <v>2</v>
      </c>
      <c r="M21" s="102">
        <f t="shared" si="1"/>
        <v>84</v>
      </c>
      <c r="N21" s="218"/>
      <c r="O21" s="148" t="s">
        <v>144</v>
      </c>
      <c r="P21" s="219"/>
    </row>
    <row r="22" spans="1:16" s="152" customFormat="1" ht="15.75">
      <c r="A22" s="129" t="s">
        <v>114</v>
      </c>
      <c r="B22" s="130" t="s">
        <v>92</v>
      </c>
      <c r="C22" s="149">
        <v>1</v>
      </c>
      <c r="D22" s="88"/>
      <c r="E22" s="43"/>
      <c r="F22" s="150"/>
      <c r="G22" s="153">
        <v>3</v>
      </c>
      <c r="H22" s="123">
        <f t="shared" si="0"/>
        <v>90</v>
      </c>
      <c r="I22" s="101">
        <v>6</v>
      </c>
      <c r="J22" s="104">
        <v>4</v>
      </c>
      <c r="K22" s="104"/>
      <c r="L22" s="104">
        <v>2</v>
      </c>
      <c r="M22" s="102">
        <f t="shared" si="1"/>
        <v>84</v>
      </c>
      <c r="N22" s="218" t="s">
        <v>144</v>
      </c>
      <c r="O22" s="148"/>
      <c r="P22" s="219"/>
    </row>
    <row r="23" spans="1:16" s="152" customFormat="1" ht="15.75">
      <c r="A23" s="156" t="s">
        <v>115</v>
      </c>
      <c r="B23" s="157" t="s">
        <v>95</v>
      </c>
      <c r="C23" s="158"/>
      <c r="D23" s="159"/>
      <c r="E23" s="160"/>
      <c r="F23" s="161"/>
      <c r="G23" s="162">
        <f>G24+G25</f>
        <v>4</v>
      </c>
      <c r="H23" s="162">
        <f>H24+H25</f>
        <v>120</v>
      </c>
      <c r="I23" s="162"/>
      <c r="J23" s="162"/>
      <c r="K23" s="162"/>
      <c r="L23" s="162"/>
      <c r="M23" s="162"/>
      <c r="N23" s="218"/>
      <c r="O23" s="220"/>
      <c r="P23" s="221"/>
    </row>
    <row r="24" spans="1:16" s="143" customFormat="1" ht="15.75">
      <c r="A24" s="80" t="s">
        <v>116</v>
      </c>
      <c r="B24" s="163" t="s">
        <v>95</v>
      </c>
      <c r="C24" s="164">
        <v>1</v>
      </c>
      <c r="D24" s="165"/>
      <c r="E24" s="166"/>
      <c r="F24" s="167"/>
      <c r="G24" s="179">
        <v>3</v>
      </c>
      <c r="H24" s="94">
        <f t="shared" si="0"/>
        <v>90</v>
      </c>
      <c r="I24" s="20">
        <v>12</v>
      </c>
      <c r="J24" s="20">
        <v>4</v>
      </c>
      <c r="K24" s="20"/>
      <c r="L24" s="20">
        <v>2</v>
      </c>
      <c r="M24" s="21">
        <f t="shared" si="1"/>
        <v>78</v>
      </c>
      <c r="N24" s="215" t="s">
        <v>144</v>
      </c>
      <c r="O24" s="80"/>
      <c r="P24" s="222"/>
    </row>
    <row r="25" spans="1:16" s="143" customFormat="1" ht="32.25" thickBot="1">
      <c r="A25" s="168" t="s">
        <v>117</v>
      </c>
      <c r="B25" s="169" t="s">
        <v>118</v>
      </c>
      <c r="C25" s="170"/>
      <c r="D25" s="171"/>
      <c r="E25" s="172"/>
      <c r="F25" s="173">
        <v>2</v>
      </c>
      <c r="G25" s="180">
        <v>1</v>
      </c>
      <c r="H25" s="174">
        <f t="shared" si="0"/>
        <v>30</v>
      </c>
      <c r="I25" s="175">
        <f>J25+L25+K25</f>
        <v>4</v>
      </c>
      <c r="J25" s="175">
        <v>0</v>
      </c>
      <c r="K25" s="175"/>
      <c r="L25" s="176">
        <v>4</v>
      </c>
      <c r="M25" s="173">
        <f>H25-I25</f>
        <v>26</v>
      </c>
      <c r="N25" s="223"/>
      <c r="O25" s="168" t="s">
        <v>126</v>
      </c>
      <c r="P25" s="224"/>
    </row>
    <row r="26" spans="1:19" ht="16.5" thickBot="1">
      <c r="A26" s="402" t="s">
        <v>87</v>
      </c>
      <c r="B26" s="403"/>
      <c r="C26" s="95"/>
      <c r="D26" s="96"/>
      <c r="E26" s="96"/>
      <c r="F26" s="97"/>
      <c r="G26" s="98">
        <f>G17+G20+G21+G22+G23</f>
        <v>16.5</v>
      </c>
      <c r="H26" s="98">
        <f>H17+H20+H21+H22+H23</f>
        <v>495</v>
      </c>
      <c r="I26" s="98">
        <f aca="true" t="shared" si="2" ref="I26:P26">SUM(I17:I25)</f>
        <v>44</v>
      </c>
      <c r="J26" s="98">
        <f t="shared" si="2"/>
        <v>20</v>
      </c>
      <c r="K26" s="98">
        <f t="shared" si="2"/>
        <v>0</v>
      </c>
      <c r="L26" s="98">
        <f t="shared" si="2"/>
        <v>18</v>
      </c>
      <c r="M26" s="98">
        <f t="shared" si="2"/>
        <v>451</v>
      </c>
      <c r="N26" s="98">
        <f t="shared" si="2"/>
        <v>0</v>
      </c>
      <c r="O26" s="98">
        <f t="shared" si="2"/>
        <v>0</v>
      </c>
      <c r="P26" s="98">
        <f t="shared" si="2"/>
        <v>0</v>
      </c>
      <c r="Q26" s="60"/>
      <c r="R26" s="60"/>
      <c r="S26" s="60"/>
    </row>
    <row r="27" spans="1:19" ht="16.5" thickBot="1">
      <c r="A27" s="365" t="s">
        <v>64</v>
      </c>
      <c r="B27" s="366"/>
      <c r="C27" s="39"/>
      <c r="D27" s="40"/>
      <c r="E27" s="40"/>
      <c r="F27" s="41"/>
      <c r="G27" s="42">
        <f>G26+G15</f>
        <v>19.5</v>
      </c>
      <c r="H27" s="42">
        <f aca="true" t="shared" si="3" ref="H27:M27">H26+H15</f>
        <v>585</v>
      </c>
      <c r="I27" s="42">
        <f t="shared" si="3"/>
        <v>48</v>
      </c>
      <c r="J27" s="42">
        <f t="shared" si="3"/>
        <v>24</v>
      </c>
      <c r="K27" s="42"/>
      <c r="L27" s="42">
        <f t="shared" si="3"/>
        <v>18</v>
      </c>
      <c r="M27" s="42">
        <f t="shared" si="3"/>
        <v>537</v>
      </c>
      <c r="N27" s="218" t="s">
        <v>145</v>
      </c>
      <c r="O27" s="218" t="s">
        <v>146</v>
      </c>
      <c r="P27" s="215"/>
      <c r="Q27" s="60"/>
      <c r="R27" s="60"/>
      <c r="S27" s="60"/>
    </row>
    <row r="28" spans="1:19" ht="19.5" customHeight="1">
      <c r="A28" s="385" t="s">
        <v>65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56"/>
      <c r="R28" s="56"/>
      <c r="S28" s="56"/>
    </row>
    <row r="29" spans="1:19" ht="18" customHeight="1">
      <c r="A29" s="387" t="s">
        <v>66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63"/>
      <c r="R29" s="55"/>
      <c r="S29" s="55"/>
    </row>
    <row r="30" spans="1:22" s="112" customFormat="1" ht="15.75">
      <c r="A30" s="181" t="s">
        <v>99</v>
      </c>
      <c r="B30" s="198" t="s">
        <v>96</v>
      </c>
      <c r="C30" s="186"/>
      <c r="D30" s="186">
        <v>1</v>
      </c>
      <c r="E30" s="186"/>
      <c r="F30" s="186"/>
      <c r="G30" s="187">
        <v>3</v>
      </c>
      <c r="H30" s="188">
        <f>G30*30</f>
        <v>90</v>
      </c>
      <c r="I30" s="189">
        <f>J30+L30</f>
        <v>4</v>
      </c>
      <c r="J30" s="188">
        <v>4</v>
      </c>
      <c r="K30" s="188"/>
      <c r="L30" s="188">
        <v>0</v>
      </c>
      <c r="M30" s="22">
        <f aca="true" t="shared" si="4" ref="M30:M35">H30-I30</f>
        <v>86</v>
      </c>
      <c r="N30" s="188" t="s">
        <v>126</v>
      </c>
      <c r="O30" s="182"/>
      <c r="P30" s="183"/>
      <c r="Q30" s="184"/>
      <c r="R30" s="184"/>
      <c r="S30" s="184"/>
      <c r="T30" s="184"/>
      <c r="U30" s="184"/>
      <c r="V30" s="184"/>
    </row>
    <row r="31" spans="1:16" s="103" customFormat="1" ht="33" customHeight="1">
      <c r="A31" s="109" t="s">
        <v>100</v>
      </c>
      <c r="B31" s="111" t="s">
        <v>101</v>
      </c>
      <c r="C31" s="108"/>
      <c r="D31" s="108">
        <v>1</v>
      </c>
      <c r="E31" s="108"/>
      <c r="F31" s="108"/>
      <c r="G31" s="199">
        <v>3</v>
      </c>
      <c r="H31" s="200">
        <f>G31*30</f>
        <v>90</v>
      </c>
      <c r="I31" s="201">
        <v>4</v>
      </c>
      <c r="J31" s="200">
        <v>4</v>
      </c>
      <c r="K31" s="200"/>
      <c r="L31" s="200">
        <v>0</v>
      </c>
      <c r="M31" s="201">
        <f t="shared" si="4"/>
        <v>86</v>
      </c>
      <c r="N31" s="200" t="s">
        <v>126</v>
      </c>
      <c r="O31" s="110"/>
      <c r="P31" s="202"/>
    </row>
    <row r="32" spans="1:16" s="103" customFormat="1" ht="17.25" customHeight="1">
      <c r="A32" s="109" t="s">
        <v>122</v>
      </c>
      <c r="B32" s="111" t="s">
        <v>121</v>
      </c>
      <c r="C32" s="108"/>
      <c r="D32" s="108">
        <v>1</v>
      </c>
      <c r="E32" s="108"/>
      <c r="F32" s="108"/>
      <c r="G32" s="199">
        <v>3</v>
      </c>
      <c r="H32" s="200">
        <v>90</v>
      </c>
      <c r="I32" s="201">
        <v>4</v>
      </c>
      <c r="J32" s="200">
        <v>4</v>
      </c>
      <c r="K32" s="200"/>
      <c r="L32" s="200">
        <v>0</v>
      </c>
      <c r="M32" s="201">
        <f t="shared" si="4"/>
        <v>86</v>
      </c>
      <c r="N32" s="200" t="s">
        <v>126</v>
      </c>
      <c r="O32" s="110"/>
      <c r="P32" s="202"/>
    </row>
    <row r="33" spans="1:16" s="103" customFormat="1" ht="32.25" customHeight="1">
      <c r="A33" s="109" t="s">
        <v>123</v>
      </c>
      <c r="B33" s="203" t="s">
        <v>97</v>
      </c>
      <c r="C33" s="108"/>
      <c r="D33" s="108">
        <v>2</v>
      </c>
      <c r="E33" s="108"/>
      <c r="F33" s="108"/>
      <c r="G33" s="204">
        <v>3</v>
      </c>
      <c r="H33" s="200">
        <f>G33*30</f>
        <v>90</v>
      </c>
      <c r="I33" s="201">
        <v>4</v>
      </c>
      <c r="J33" s="205">
        <v>4</v>
      </c>
      <c r="K33" s="108"/>
      <c r="L33" s="108">
        <v>0</v>
      </c>
      <c r="M33" s="108">
        <f t="shared" si="4"/>
        <v>86</v>
      </c>
      <c r="N33" s="206"/>
      <c r="O33" s="108" t="s">
        <v>126</v>
      </c>
      <c r="P33" s="202"/>
    </row>
    <row r="34" spans="1:16" s="103" customFormat="1" ht="15.75">
      <c r="A34" s="109" t="s">
        <v>124</v>
      </c>
      <c r="B34" s="111" t="s">
        <v>120</v>
      </c>
      <c r="C34" s="108"/>
      <c r="D34" s="108">
        <v>2</v>
      </c>
      <c r="E34" s="108"/>
      <c r="F34" s="108"/>
      <c r="G34" s="207">
        <v>3</v>
      </c>
      <c r="H34" s="200">
        <f>G34*30</f>
        <v>90</v>
      </c>
      <c r="I34" s="201">
        <v>4</v>
      </c>
      <c r="J34" s="200">
        <v>4</v>
      </c>
      <c r="K34" s="200"/>
      <c r="L34" s="200">
        <v>0</v>
      </c>
      <c r="M34" s="201">
        <f t="shared" si="4"/>
        <v>86</v>
      </c>
      <c r="N34" s="200"/>
      <c r="O34" s="241" t="s">
        <v>126</v>
      </c>
      <c r="P34" s="202"/>
    </row>
    <row r="35" spans="1:22" s="193" customFormat="1" ht="18" customHeight="1">
      <c r="A35" s="181" t="s">
        <v>125</v>
      </c>
      <c r="B35" s="185" t="s">
        <v>98</v>
      </c>
      <c r="C35" s="186"/>
      <c r="D35" s="186">
        <v>2</v>
      </c>
      <c r="E35" s="186"/>
      <c r="F35" s="186"/>
      <c r="G35" s="187">
        <v>3</v>
      </c>
      <c r="H35" s="188">
        <v>90</v>
      </c>
      <c r="I35" s="189">
        <v>4</v>
      </c>
      <c r="J35" s="190">
        <v>4</v>
      </c>
      <c r="K35" s="186"/>
      <c r="L35" s="186">
        <v>0</v>
      </c>
      <c r="M35" s="225">
        <f t="shared" si="4"/>
        <v>86</v>
      </c>
      <c r="N35" s="191"/>
      <c r="O35" s="186" t="s">
        <v>126</v>
      </c>
      <c r="P35" s="183"/>
      <c r="Q35" s="194"/>
      <c r="R35" s="192"/>
      <c r="S35" s="192"/>
      <c r="T35" s="192"/>
      <c r="U35" s="192"/>
      <c r="V35" s="192"/>
    </row>
    <row r="36" spans="1:19" ht="15.75">
      <c r="A36" s="358" t="s">
        <v>67</v>
      </c>
      <c r="B36" s="358"/>
      <c r="C36" s="83"/>
      <c r="D36" s="208"/>
      <c r="E36" s="208"/>
      <c r="F36" s="208"/>
      <c r="G36" s="209">
        <f aca="true" t="shared" si="5" ref="G36:M36">SUM(G30:G35)</f>
        <v>18</v>
      </c>
      <c r="H36" s="209">
        <f t="shared" si="5"/>
        <v>540</v>
      </c>
      <c r="I36" s="209">
        <f t="shared" si="5"/>
        <v>24</v>
      </c>
      <c r="J36" s="209">
        <f t="shared" si="5"/>
        <v>24</v>
      </c>
      <c r="K36" s="209">
        <f t="shared" si="5"/>
        <v>0</v>
      </c>
      <c r="L36" s="209">
        <f t="shared" si="5"/>
        <v>0</v>
      </c>
      <c r="M36" s="209">
        <f t="shared" si="5"/>
        <v>516</v>
      </c>
      <c r="N36" s="209" t="s">
        <v>147</v>
      </c>
      <c r="O36" s="209" t="s">
        <v>147</v>
      </c>
      <c r="P36" s="209"/>
      <c r="Q36" s="65"/>
      <c r="R36" s="64"/>
      <c r="S36" s="64"/>
    </row>
    <row r="37" spans="1:19" ht="16.5" thickBot="1">
      <c r="A37" s="404" t="s">
        <v>94</v>
      </c>
      <c r="B37" s="405"/>
      <c r="C37" s="195"/>
      <c r="D37" s="196"/>
      <c r="E37" s="196"/>
      <c r="F37" s="196"/>
      <c r="G37" s="197">
        <f>G36</f>
        <v>18</v>
      </c>
      <c r="H37" s="197">
        <f aca="true" t="shared" si="6" ref="H37:O37">H36</f>
        <v>540</v>
      </c>
      <c r="I37" s="197">
        <f t="shared" si="6"/>
        <v>24</v>
      </c>
      <c r="J37" s="197">
        <f t="shared" si="6"/>
        <v>24</v>
      </c>
      <c r="K37" s="197">
        <f t="shared" si="6"/>
        <v>0</v>
      </c>
      <c r="L37" s="197">
        <f t="shared" si="6"/>
        <v>0</v>
      </c>
      <c r="M37" s="197">
        <f t="shared" si="6"/>
        <v>516</v>
      </c>
      <c r="N37" s="197" t="str">
        <f t="shared" si="6"/>
        <v>12/0</v>
      </c>
      <c r="O37" s="197" t="str">
        <f t="shared" si="6"/>
        <v>12/0</v>
      </c>
      <c r="P37" s="197"/>
      <c r="Q37" s="65"/>
      <c r="R37" s="64"/>
      <c r="S37" s="64"/>
    </row>
    <row r="38" spans="1:20" ht="18.75" customHeight="1">
      <c r="A38" s="363" t="s">
        <v>68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R38" s="56"/>
      <c r="S38" s="56"/>
      <c r="T38" s="56"/>
    </row>
    <row r="39" spans="1:20" ht="17.25" customHeight="1">
      <c r="A39" s="49" t="s">
        <v>69</v>
      </c>
      <c r="B39" s="78" t="s">
        <v>70</v>
      </c>
      <c r="C39" s="20"/>
      <c r="D39" s="20">
        <v>3</v>
      </c>
      <c r="E39" s="20"/>
      <c r="F39" s="20"/>
      <c r="G39" s="43">
        <v>4.5</v>
      </c>
      <c r="H39" s="52">
        <f>G39*30</f>
        <v>135</v>
      </c>
      <c r="I39" s="52"/>
      <c r="J39" s="52"/>
      <c r="K39" s="52"/>
      <c r="L39" s="22"/>
      <c r="M39" s="22"/>
      <c r="N39" s="22"/>
      <c r="O39" s="22"/>
      <c r="P39" s="22"/>
      <c r="R39" s="58"/>
      <c r="S39" s="58"/>
      <c r="T39" s="57"/>
    </row>
    <row r="40" spans="1:20" ht="17.25" customHeight="1">
      <c r="A40" s="49" t="s">
        <v>71</v>
      </c>
      <c r="B40" s="79" t="s">
        <v>119</v>
      </c>
      <c r="C40" s="20"/>
      <c r="D40" s="20">
        <v>3</v>
      </c>
      <c r="E40" s="20"/>
      <c r="F40" s="20"/>
      <c r="G40" s="43">
        <v>15</v>
      </c>
      <c r="H40" s="20">
        <f>G40*30</f>
        <v>450</v>
      </c>
      <c r="I40" s="20"/>
      <c r="J40" s="20"/>
      <c r="K40" s="20"/>
      <c r="L40" s="20"/>
      <c r="M40" s="20"/>
      <c r="N40" s="20"/>
      <c r="O40" s="20"/>
      <c r="P40" s="20"/>
      <c r="R40" s="57"/>
      <c r="S40" s="57"/>
      <c r="T40" s="57"/>
    </row>
    <row r="41" spans="1:20" ht="16.5" customHeight="1" thickBot="1">
      <c r="A41" s="361" t="s">
        <v>72</v>
      </c>
      <c r="B41" s="362"/>
      <c r="C41" s="66"/>
      <c r="D41" s="66"/>
      <c r="E41" s="66"/>
      <c r="F41" s="66"/>
      <c r="G41" s="66">
        <f>G39+G40</f>
        <v>19.5</v>
      </c>
      <c r="H41" s="66">
        <f>SUM(H39:H40)</f>
        <v>585</v>
      </c>
      <c r="I41" s="66"/>
      <c r="J41" s="66"/>
      <c r="K41" s="66"/>
      <c r="L41" s="66"/>
      <c r="M41" s="66"/>
      <c r="N41" s="66"/>
      <c r="O41" s="66"/>
      <c r="P41" s="66"/>
      <c r="R41" s="60"/>
      <c r="S41" s="60"/>
      <c r="T41" s="62"/>
    </row>
    <row r="42" spans="1:19" ht="16.5" customHeight="1" thickBot="1">
      <c r="A42" s="346" t="s">
        <v>73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56"/>
      <c r="R42" s="56"/>
      <c r="S42" s="56"/>
    </row>
    <row r="43" spans="1:19" ht="16.5" thickBot="1">
      <c r="A43" s="73" t="s">
        <v>74</v>
      </c>
      <c r="B43" s="74" t="s">
        <v>108</v>
      </c>
      <c r="C43" s="44"/>
      <c r="D43" s="44">
        <v>3</v>
      </c>
      <c r="E43" s="44"/>
      <c r="F43" s="44"/>
      <c r="G43" s="44">
        <v>3</v>
      </c>
      <c r="H43" s="75">
        <f>G43*30</f>
        <v>90</v>
      </c>
      <c r="I43" s="75">
        <f>J43+L43</f>
        <v>30</v>
      </c>
      <c r="J43" s="75">
        <v>15</v>
      </c>
      <c r="K43" s="75"/>
      <c r="L43" s="76">
        <v>15</v>
      </c>
      <c r="M43" s="77">
        <f>H43-I43</f>
        <v>60</v>
      </c>
      <c r="N43" s="89"/>
      <c r="O43" s="90"/>
      <c r="P43" s="91"/>
      <c r="Q43" s="57"/>
      <c r="R43" s="57"/>
      <c r="S43" s="57"/>
    </row>
    <row r="44" spans="1:19" ht="19.5" thickBot="1">
      <c r="A44" s="395" t="s">
        <v>127</v>
      </c>
      <c r="B44" s="396"/>
      <c r="C44" s="39"/>
      <c r="D44" s="40"/>
      <c r="E44" s="40"/>
      <c r="F44" s="40"/>
      <c r="G44" s="116">
        <f>G43+G41+G27+G37</f>
        <v>60</v>
      </c>
      <c r="H44" s="116">
        <f aca="true" t="shared" si="7" ref="H44:M44">H43+H41+H27+H37</f>
        <v>1800</v>
      </c>
      <c r="I44" s="116">
        <f t="shared" si="7"/>
        <v>102</v>
      </c>
      <c r="J44" s="116">
        <f t="shared" si="7"/>
        <v>63</v>
      </c>
      <c r="K44" s="116">
        <f t="shared" si="7"/>
        <v>0</v>
      </c>
      <c r="L44" s="116">
        <f t="shared" si="7"/>
        <v>33</v>
      </c>
      <c r="M44" s="116">
        <f t="shared" si="7"/>
        <v>1113</v>
      </c>
      <c r="N44" s="226" t="s">
        <v>148</v>
      </c>
      <c r="O44" s="226" t="s">
        <v>149</v>
      </c>
      <c r="P44" s="227">
        <f>P43+P41+P27+P37</f>
        <v>0</v>
      </c>
      <c r="Q44" s="60"/>
      <c r="R44" s="60"/>
      <c r="S44" s="60"/>
    </row>
    <row r="45" spans="1:19" s="117" customFormat="1" ht="16.5" thickBot="1">
      <c r="A45" s="378" t="s">
        <v>75</v>
      </c>
      <c r="B45" s="379"/>
      <c r="C45" s="380"/>
      <c r="D45" s="380"/>
      <c r="E45" s="380"/>
      <c r="F45" s="381"/>
      <c r="G45" s="118"/>
      <c r="H45" s="101"/>
      <c r="I45" s="101"/>
      <c r="J45" s="101"/>
      <c r="K45" s="101"/>
      <c r="L45" s="101"/>
      <c r="M45" s="119"/>
      <c r="N45" s="101"/>
      <c r="O45" s="101"/>
      <c r="P45" s="102"/>
      <c r="Q45" s="120"/>
      <c r="R45" s="120"/>
      <c r="S45" s="120"/>
    </row>
    <row r="46" spans="1:19" s="117" customFormat="1" ht="16.5" thickBot="1">
      <c r="A46" s="378" t="s">
        <v>76</v>
      </c>
      <c r="B46" s="379"/>
      <c r="C46" s="379"/>
      <c r="D46" s="379"/>
      <c r="E46" s="379"/>
      <c r="F46" s="382"/>
      <c r="G46" s="121"/>
      <c r="H46" s="104"/>
      <c r="I46" s="104"/>
      <c r="J46" s="104"/>
      <c r="K46" s="104"/>
      <c r="L46" s="104"/>
      <c r="M46" s="122"/>
      <c r="N46" s="104"/>
      <c r="O46" s="104"/>
      <c r="P46" s="105"/>
      <c r="Q46" s="120"/>
      <c r="R46" s="120"/>
      <c r="S46" s="120"/>
    </row>
    <row r="47" spans="1:19" ht="15.75">
      <c r="A47" s="359" t="s">
        <v>77</v>
      </c>
      <c r="B47" s="360"/>
      <c r="C47" s="360"/>
      <c r="D47" s="360"/>
      <c r="E47" s="360"/>
      <c r="F47" s="360"/>
      <c r="G47" s="383"/>
      <c r="H47" s="383"/>
      <c r="I47" s="383"/>
      <c r="J47" s="383"/>
      <c r="K47" s="383"/>
      <c r="L47" s="383"/>
      <c r="M47" s="383"/>
      <c r="N47" s="24">
        <v>4</v>
      </c>
      <c r="O47" s="24">
        <v>2</v>
      </c>
      <c r="P47" s="67"/>
      <c r="Q47" s="71"/>
      <c r="R47" s="71"/>
      <c r="S47" s="71"/>
    </row>
    <row r="48" spans="1:19" ht="15.75">
      <c r="A48" s="359" t="s">
        <v>78</v>
      </c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20">
        <v>4</v>
      </c>
      <c r="O48" s="45" t="s">
        <v>143</v>
      </c>
      <c r="P48" s="67"/>
      <c r="Q48" s="393"/>
      <c r="R48" s="393"/>
      <c r="S48" s="394"/>
    </row>
    <row r="49" spans="1:19" ht="18.75">
      <c r="A49" s="359" t="s">
        <v>79</v>
      </c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20"/>
      <c r="O49" s="24"/>
      <c r="P49" s="68"/>
      <c r="Q49" s="72"/>
      <c r="R49" s="72"/>
      <c r="S49" s="72"/>
    </row>
    <row r="50" spans="1:19" ht="16.5" thickBot="1">
      <c r="A50" s="353" t="s">
        <v>80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0"/>
      <c r="O50" s="92">
        <v>2</v>
      </c>
      <c r="P50" s="93"/>
      <c r="Q50" s="57"/>
      <c r="R50" s="57"/>
      <c r="S50" s="57"/>
    </row>
    <row r="51" spans="1:19" ht="16.5" thickBot="1">
      <c r="A51" s="69"/>
      <c r="B51" s="400"/>
      <c r="C51" s="401"/>
      <c r="D51" s="401"/>
      <c r="E51" s="401"/>
      <c r="F51" s="401"/>
      <c r="G51" s="70"/>
      <c r="H51" s="70"/>
      <c r="I51" s="70"/>
      <c r="J51" s="70"/>
      <c r="K51" s="70"/>
      <c r="L51" s="70"/>
      <c r="M51" s="70"/>
      <c r="N51" s="397"/>
      <c r="O51" s="398"/>
      <c r="P51" s="399"/>
      <c r="Q51" s="53"/>
      <c r="R51" s="53"/>
      <c r="S51" s="53"/>
    </row>
    <row r="52" spans="1:19" ht="15.75">
      <c r="A52" s="53"/>
      <c r="B52" s="106"/>
      <c r="C52" s="107"/>
      <c r="D52" s="107"/>
      <c r="E52" s="107"/>
      <c r="F52" s="107"/>
      <c r="G52" s="53"/>
      <c r="H52" s="53"/>
      <c r="I52" s="53"/>
      <c r="J52" s="53"/>
      <c r="K52" s="53"/>
      <c r="L52" s="53"/>
      <c r="M52" s="53"/>
      <c r="N52" s="114"/>
      <c r="O52" s="115"/>
      <c r="P52" s="115"/>
      <c r="Q52" s="53"/>
      <c r="R52" s="53"/>
      <c r="S52" s="53"/>
    </row>
    <row r="53" spans="1:19" ht="24" customHeight="1">
      <c r="A53" s="53"/>
      <c r="B53" s="46" t="s">
        <v>81</v>
      </c>
      <c r="C53" s="374" t="s">
        <v>102</v>
      </c>
      <c r="D53" s="384"/>
      <c r="E53" s="384"/>
      <c r="F53" s="384"/>
      <c r="G53" s="384"/>
      <c r="H53" s="53"/>
      <c r="I53" s="391"/>
      <c r="J53" s="392"/>
      <c r="K53" s="392"/>
      <c r="L53" s="53"/>
      <c r="M53" s="53"/>
      <c r="N53" s="53"/>
      <c r="O53" s="53"/>
      <c r="P53" s="53"/>
      <c r="Q53" s="53"/>
      <c r="R53" s="53"/>
      <c r="S53" s="53"/>
    </row>
    <row r="54" spans="1:19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</row>
    <row r="55" spans="1:19" ht="21.75" customHeight="1">
      <c r="A55" s="53"/>
      <c r="B55" s="46" t="s">
        <v>82</v>
      </c>
      <c r="C55" s="374" t="s">
        <v>103</v>
      </c>
      <c r="D55" s="375"/>
      <c r="E55" s="375"/>
      <c r="F55" s="375"/>
      <c r="G55" s="375"/>
      <c r="H55" s="54"/>
      <c r="I55" s="376"/>
      <c r="J55" s="377"/>
      <c r="K55" s="377"/>
      <c r="L55" s="377"/>
      <c r="M55" s="53"/>
      <c r="N55" s="53"/>
      <c r="O55" s="53"/>
      <c r="P55" s="53"/>
      <c r="Q55" s="53"/>
      <c r="R55" s="53"/>
      <c r="S55" s="53"/>
    </row>
    <row r="56" spans="1:19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  <row r="57" spans="1:19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</row>
  </sheetData>
  <sheetProtection/>
  <mergeCells count="49">
    <mergeCell ref="A2:A8"/>
    <mergeCell ref="B2:B8"/>
    <mergeCell ref="C2:F4"/>
    <mergeCell ref="H2:M2"/>
    <mergeCell ref="E7:E8"/>
    <mergeCell ref="F7:F8"/>
    <mergeCell ref="D5:D8"/>
    <mergeCell ref="E5:F6"/>
    <mergeCell ref="J4:L4"/>
    <mergeCell ref="A26:B26"/>
    <mergeCell ref="L5:L8"/>
    <mergeCell ref="J5:J8"/>
    <mergeCell ref="K5:K8"/>
    <mergeCell ref="G2:G8"/>
    <mergeCell ref="A37:B37"/>
    <mergeCell ref="I4:I8"/>
    <mergeCell ref="H3:H8"/>
    <mergeCell ref="I3:L3"/>
    <mergeCell ref="C5:C8"/>
    <mergeCell ref="A28:P28"/>
    <mergeCell ref="A29:P29"/>
    <mergeCell ref="N4:P5"/>
    <mergeCell ref="N7:P7"/>
    <mergeCell ref="I53:K53"/>
    <mergeCell ref="Q48:S48"/>
    <mergeCell ref="A49:M49"/>
    <mergeCell ref="A44:B44"/>
    <mergeCell ref="N51:P51"/>
    <mergeCell ref="B51:F51"/>
    <mergeCell ref="A1:P1"/>
    <mergeCell ref="M3:M8"/>
    <mergeCell ref="N3:P3"/>
    <mergeCell ref="N2:P2"/>
    <mergeCell ref="C55:G55"/>
    <mergeCell ref="I55:L55"/>
    <mergeCell ref="A45:F45"/>
    <mergeCell ref="A46:F46"/>
    <mergeCell ref="A47:M47"/>
    <mergeCell ref="C53:G53"/>
    <mergeCell ref="A42:P42"/>
    <mergeCell ref="A10:P10"/>
    <mergeCell ref="A16:P16"/>
    <mergeCell ref="A50:M50"/>
    <mergeCell ref="A11:P11"/>
    <mergeCell ref="A36:B36"/>
    <mergeCell ref="A48:M48"/>
    <mergeCell ref="A41:B41"/>
    <mergeCell ref="A38:P38"/>
    <mergeCell ref="A27:B27"/>
  </mergeCells>
  <printOptions/>
  <pageMargins left="0.7" right="0.7" top="0.75" bottom="0.75" header="0.3" footer="0.3"/>
  <pageSetup fitToHeight="0" fitToWidth="1" horizontalDpi="600" verticalDpi="600" orientation="landscape" paperSize="9" scale="70" r:id="rId1"/>
  <rowBreaks count="1" manualBreakCount="1">
    <brk id="1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Алена Латышева</cp:lastModifiedBy>
  <cp:lastPrinted>2016-02-01T02:17:31Z</cp:lastPrinted>
  <dcterms:created xsi:type="dcterms:W3CDTF">2007-11-26T10:42:37Z</dcterms:created>
  <dcterms:modified xsi:type="dcterms:W3CDTF">2016-07-07T08:14:43Z</dcterms:modified>
  <cp:category/>
  <cp:version/>
  <cp:contentType/>
  <cp:contentStatus/>
</cp:coreProperties>
</file>